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600" windowHeight="7995" firstSheet="1" activeTab="2"/>
  </bookViews>
  <sheets>
    <sheet name="งบแสดงฐานะการเงิน" sheetId="1" r:id="rId1"/>
    <sheet name="นโยบายบัญชี" sheetId="2" r:id="rId2"/>
    <sheet name="หมายเหตุ ประกอบงบทรัพย์สิน" sheetId="13" r:id="rId3"/>
    <sheet name="เงินสดเงินฝากรายได้ค้างรับ" sheetId="4" r:id="rId4"/>
    <sheet name="ลูกหนี้ค่าภาษี,ค่าน้ำ" sheetId="11" r:id="rId5"/>
    <sheet name="ลูกหนี้เศรษฐกิจชุมชน" sheetId="12" r:id="rId6"/>
    <sheet name="รายจ่ายค้างจ่าย" sheetId="7" r:id="rId7"/>
    <sheet name="เงินรับฝาก" sheetId="8" r:id="rId8"/>
    <sheet name="เจ้าหนี้เงินกู้" sheetId="9" r:id="rId9"/>
    <sheet name="เงินสะสม" sheetId="10" r:id="rId10"/>
    <sheet name="รายละเอียดแนบท้าย" sheetId="14" r:id="rId11"/>
    <sheet name="เงินทุนสำรองเงินสะสม" sheetId="15" r:id="rId12"/>
  </sheets>
  <externalReferences>
    <externalReference r:id="rId13"/>
  </externalReferences>
  <definedNames>
    <definedName name="_xlnm.Print_Titles" localSheetId="7">เงินรับฝาก!$1:$3</definedName>
    <definedName name="_xlnm.Print_Titles" localSheetId="3">เงินสดเงินฝากรายได้ค้างรับ!$1:$3</definedName>
    <definedName name="_xlnm.Print_Titles" localSheetId="9">เงินสะสม!$1:$3</definedName>
    <definedName name="_xlnm.Print_Titles" localSheetId="8">เจ้าหนี้เงินกู้!$1:$3</definedName>
    <definedName name="_xlnm.Print_Titles" localSheetId="6">รายจ่ายค้างจ่าย!$1:$3</definedName>
    <definedName name="_xlnm.Print_Titles" localSheetId="4">'ลูกหนี้ค่าภาษี,ค่าน้ำ'!$1:$3</definedName>
    <definedName name="_xlnm.Print_Titles" localSheetId="5">ลูกหนี้เศรษฐกิจชุมชน!$1:$3</definedName>
  </definedNames>
  <calcPr calcId="124519"/>
</workbook>
</file>

<file path=xl/calcChain.xml><?xml version="1.0" encoding="utf-8"?>
<calcChain xmlns="http://schemas.openxmlformats.org/spreadsheetml/2006/main">
  <c r="J22" i="8"/>
  <c r="J13" i="1"/>
  <c r="H13"/>
  <c r="J11" l="1"/>
  <c r="H11"/>
  <c r="L16" i="4"/>
  <c r="J16"/>
  <c r="G36" i="15"/>
  <c r="G34"/>
  <c r="G32"/>
  <c r="G30"/>
  <c r="H38"/>
  <c r="F38"/>
  <c r="E38"/>
  <c r="D38"/>
  <c r="G28"/>
  <c r="E16"/>
  <c r="F16"/>
  <c r="H16"/>
  <c r="D16"/>
  <c r="G14"/>
  <c r="G12"/>
  <c r="G10"/>
  <c r="G8"/>
  <c r="G16" s="1"/>
  <c r="G38" l="1"/>
  <c r="D10" i="10" l="1"/>
  <c r="E14" s="1"/>
  <c r="G10"/>
  <c r="H14"/>
  <c r="J15" i="1"/>
  <c r="H15"/>
  <c r="J14"/>
  <c r="B34" i="13"/>
  <c r="E31"/>
  <c r="H22" i="1" s="1"/>
  <c r="B31" i="13"/>
  <c r="H7" i="1" s="1"/>
  <c r="C28" i="13"/>
  <c r="F31"/>
  <c r="J22" i="1" s="1"/>
  <c r="C23" i="12"/>
  <c r="C13"/>
  <c r="G28" i="11"/>
  <c r="E28"/>
  <c r="H14" i="1" s="1"/>
  <c r="G22" i="11"/>
  <c r="F22"/>
  <c r="D22"/>
  <c r="C22"/>
  <c r="C31" i="13" l="1"/>
  <c r="J7" i="1" s="1"/>
  <c r="F14" i="9"/>
  <c r="H29" i="1" s="1"/>
  <c r="F26" i="9"/>
  <c r="J29" i="1" s="1"/>
  <c r="C26" i="9"/>
  <c r="C14"/>
  <c r="J25" i="1"/>
  <c r="H25"/>
  <c r="G25" i="7"/>
  <c r="G34" l="1"/>
  <c r="L26" i="4"/>
  <c r="J12" i="1" s="1"/>
  <c r="J26" i="4"/>
  <c r="E15" i="10"/>
  <c r="H15"/>
  <c r="L22" i="8"/>
  <c r="J26" i="1" s="1"/>
  <c r="H26"/>
  <c r="H33" l="1"/>
  <c r="E23" i="10"/>
  <c r="E24" s="1"/>
  <c r="G23"/>
  <c r="G24" s="1"/>
  <c r="J33" i="1"/>
  <c r="H12"/>
  <c r="L11" i="4" l="1"/>
  <c r="J10" i="1" s="1"/>
  <c r="J16" s="1"/>
  <c r="J11" i="4"/>
  <c r="H10" i="1" s="1"/>
  <c r="H16" s="1"/>
  <c r="J35" l="1"/>
  <c r="J30"/>
  <c r="J27"/>
  <c r="J19"/>
  <c r="J20"/>
  <c r="H35"/>
  <c r="H30"/>
  <c r="H27"/>
  <c r="H19"/>
  <c r="H20"/>
  <c r="J31" l="1"/>
  <c r="J36" s="1"/>
  <c r="H31"/>
  <c r="H36" s="1"/>
</calcChain>
</file>

<file path=xl/sharedStrings.xml><?xml version="1.0" encoding="utf-8"?>
<sst xmlns="http://schemas.openxmlformats.org/spreadsheetml/2006/main" count="479" uniqueCount="246">
  <si>
    <t>เทศบาลตำบลเกาะทวด  อำเภอปากพนัง  จังหวัดนครศรีธรรมราช</t>
  </si>
  <si>
    <t>งบแสดงฐานะการเงิน</t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</si>
  <si>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</si>
  <si>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</si>
  <si>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</si>
  <si>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</si>
  <si>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</si>
  <si>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</si>
  <si>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</si>
  <si>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 xml:space="preserve">ลูกหนี้รายได้อื่น ๆ </t>
  </si>
  <si>
    <t>ลูกหนี้เงินทุนโครงการเศรษฐกิจชุมชน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</si>
  <si>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</si>
  <si>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</si>
  <si>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</si>
  <si>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รวมสินทรัพย์ไม่หมุนเวียน</t>
  </si>
  <si>
    <t>รวมสินทรัพย์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</si>
  <si>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</si>
  <si>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</si>
  <si>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</si>
  <si>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</si>
  <si>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</si>
  <si>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</si>
  <si>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หนี้สินไม่หมุนเวียน</t>
  </si>
  <si>
    <t>เจ้าหนี้เงินกู้</t>
  </si>
  <si>
    <t>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</si>
  <si>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</si>
  <si>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</si>
  <si>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</si>
  <si>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</si>
  <si>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</si>
  <si>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</si>
  <si>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>(ลงชื่อ)........................................</t>
  </si>
  <si>
    <t>(ลงชื่อ)....................................................</t>
  </si>
  <si>
    <t>(นางสาวเอมอร  ทรายขาว)</t>
  </si>
  <si>
    <t>(นายจิราวุธ  กรเพชร)</t>
  </si>
  <si>
    <t>(นายวรรณชาติ  ยอดแก้ว)</t>
  </si>
  <si>
    <t>ผู้อำนวยการกองคลัง</t>
  </si>
  <si>
    <t>ปลัดเทศบาลตำบลเกาะทวด</t>
  </si>
  <si>
    <t>นายกเทศมนตรีตำบลเกาะทวด</t>
  </si>
  <si>
    <t>ณ วันที่  30  กันยายน  2561</t>
  </si>
  <si>
    <t>ปี 2561</t>
  </si>
  <si>
    <t>ปี 2560</t>
  </si>
  <si>
    <t>หมายเหตุประกอบงบแสดงฐานะการเงิน</t>
  </si>
  <si>
    <t>สำหรับปี สิ้นสุดวันที่ 30 กันยายน 2561</t>
  </si>
  <si>
    <t>ข้อมูลทั่วไป</t>
  </si>
  <si>
    <t>หมายเหตุ 1 สรุปนโยบายการบัญชีที่สำคัญ</t>
  </si>
  <si>
    <t>1.1 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</si>
  <si>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</si>
  <si>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</si>
  <si>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 ลงวันที่  20  มีนาคม พ.ศ.2558 และที่แก้ไขเพิ่มเติม (ฉบับที่ 2) ลงวันที่</t>
  </si>
  <si>
    <t>21 มีนาคม 2561 และหนังสือสั่งการที่เกี่ยวข้อง</t>
  </si>
  <si>
    <t>1.2  รายการเปิดเผยอื่นใด (ถ้ามี)</t>
  </si>
  <si>
    <t>ประเภททรัพย์สิน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</si>
  <si>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</si>
  <si>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</si>
  <si>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</si>
  <si>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</si>
  <si>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ก. จากรายได้</t>
  </si>
  <si>
    <t>ข.จากเงินอุดหนุนรัฐบาล</t>
  </si>
  <si>
    <t>ค. จากเงินกู้</t>
  </si>
  <si>
    <t>ข. สังหาริมทรัพย์</t>
  </si>
  <si>
    <t>รวมทั้งสิ้น</t>
  </si>
  <si>
    <t>(ลงชื่อ).......................................</t>
  </si>
  <si>
    <t>(นางสาวเอมอร  ทรายขาว</t>
  </si>
  <si>
    <t>หมายเหตุ 2 งบทรัพย์สิน</t>
  </si>
  <si>
    <t>ราคาทรัพย์สิน</t>
  </si>
  <si>
    <t>2561</t>
  </si>
  <si>
    <t>2560</t>
  </si>
  <si>
    <t>เงินสด</t>
  </si>
  <si>
    <t>เงินฝากธนาคาร</t>
  </si>
  <si>
    <t>กรุงไทย ประเภทออมทรัพย์  เลขที่ 802-0-27701-3</t>
  </si>
  <si>
    <t>รวม</t>
  </si>
  <si>
    <t>ลูกหนี้ค่าน้ำประปา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</si>
  <si>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</si>
  <si>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</si>
  <si>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</si>
  <si>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</si>
  <si>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</si>
  <si>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</si>
  <si>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รายรับจริงสูงกว่ารายจ่ายจริง</t>
  </si>
  <si>
    <t>-</t>
  </si>
  <si>
    <t>(เงินทุนสำรองเงินสะสม)</t>
  </si>
  <si>
    <t>บวก</t>
  </si>
  <si>
    <t>รับจริงสูงกว่ารายจ่ายจริงหลังหักเงินทุนสำรองเงินสะสม</t>
  </si>
  <si>
    <t>ชำระหนี้เงินต้นจากกู้เงินของธนาคารกรุงไทย</t>
  </si>
  <si>
    <t>ปรับปรุงลูกหนี้ภาษีบำรุงท้องที่</t>
  </si>
  <si>
    <t>1. ลูกหนี้ค่าภาษี</t>
  </si>
  <si>
    <t>2. ลูกหนี้รายได้อื่น ๆ</t>
  </si>
  <si>
    <t>3. เงินฝาก กสท.</t>
  </si>
  <si>
    <t>4. ทรัพย์สินเกิดจากเงินกู้ที่ชำระหนี้แล้ว</t>
  </si>
  <si>
    <t>5. เงินสะสมที่สามารถนำไปใช้ได้</t>
  </si>
  <si>
    <t>หมายเหตุ 3 เงินสดและเงินฝากธนาคาร</t>
  </si>
  <si>
    <t>ธกส. ประเภทออมทรัพย์ เลขที่ 01092-2-70597-6</t>
  </si>
  <si>
    <t>ธกส. ประเภทออมทรัพย์ เลขที่  01092-2-71685-2</t>
  </si>
  <si>
    <t>คสล.รหัสทางหลวงท้องถิ่น นศ.ถ.51-003</t>
  </si>
  <si>
    <t>ขนาดใหญ่มาก หมู่ที่ 1 บ้านบางบูชา</t>
  </si>
  <si>
    <t xml:space="preserve"> - เงินอุดหนุนเฉพาะกิจ-โครงการก่อสร้างระบบประปาหมู่บ้านแบบผิวดิน</t>
  </si>
  <si>
    <t xml:space="preserve"> - เงินอุดหนุนเฉพาะกิจ-โครงการซ่อมสร้างถนนผิวจราจร</t>
  </si>
  <si>
    <t>ประเภทลูกหนี้</t>
  </si>
  <si>
    <t>ประจำปี</t>
  </si>
  <si>
    <t>จำนวน</t>
  </si>
  <si>
    <t>ราย</t>
  </si>
  <si>
    <t>เงิน</t>
  </si>
  <si>
    <t>ชื่อ - สกุล ผู้ยืม</t>
  </si>
  <si>
    <t>โครงการที่ยืม</t>
  </si>
  <si>
    <t>ชื่อเจ้าหนี้</t>
  </si>
  <si>
    <t>โครงการที่ขอกู้</t>
  </si>
  <si>
    <t>ปีสิ้นสุดสัญญา</t>
  </si>
  <si>
    <t>เงินต้นค้างชำระ</t>
  </si>
  <si>
    <t>จำนวนเงินที่ขอกู้</t>
  </si>
  <si>
    <t>สัญญาเงินกู้</t>
  </si>
  <si>
    <t>ลงวันที่</t>
  </si>
  <si>
    <t>เลขที่</t>
  </si>
  <si>
    <t>งบประมาณ</t>
  </si>
  <si>
    <r>
      <rPr>
        <u val="singleAccounting"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</t>
    </r>
  </si>
  <si>
    <t>เงินสะสม  30  กันยายน  2561  ประกอบด้วย</t>
  </si>
  <si>
    <t>เทศบาลตำบลเกาะทวด   เป็นองค์กรปกครองส่วนท้องถิ่นที่ได้รับการยกฐานะจากองค์การบริหารส่วนตำบล</t>
  </si>
  <si>
    <t>หรือเนื้อที่ประมาณ    32,112.50    ไร่    โดยที่ทำการเทศบาลตำบลเกาะทวด ตั้งอยู่ทางทิศตะวันตกเฉียงใต้ กับที่ว่าการอำเภอ</t>
  </si>
  <si>
    <t>ปากพนัง ที่อยู่  62/1  หมู่ที่  5  บ้านวัดโบสถ์  ตำบลเกาะทวด  อำเภอปากพนัง  จังหวัดนครศรีธรรมราช รหัสไปรษณีย์ 80330</t>
  </si>
  <si>
    <t>โดยห่างจากที่ว่าการอำเภอปากพนัง ประมาณ  24  กิโลเมตร  และห่างจากศาลากลางจังหวัดนครศรีธรรมราช ระยะทาง</t>
  </si>
  <si>
    <t>ประมาณ  28  กิโลเมตร</t>
  </si>
  <si>
    <t xml:space="preserve"> - ภาษีมูลค่าเพิ่มตาม พ.ร.บ.กำหนดแผนฯ</t>
  </si>
  <si>
    <t>การศึกษา</t>
  </si>
  <si>
    <t>ระดับก่อนวัยเรียน</t>
  </si>
  <si>
    <t>และประถมศึกษา</t>
  </si>
  <si>
    <t>ค่าวัสดุ</t>
  </si>
  <si>
    <t>ค่าอาหารเสริม(นม)</t>
  </si>
  <si>
    <t>เคหะและชุมชน</t>
  </si>
  <si>
    <t>ไฟฟ้าถนน</t>
  </si>
  <si>
    <t>ค่าที่ดินและ</t>
  </si>
  <si>
    <t>สิ่งก่อสร้าง</t>
  </si>
  <si>
    <t>สาธารณูปโภค</t>
  </si>
  <si>
    <t>ค่าก่อสร้างสิ่ง</t>
  </si>
  <si>
    <t>โครงการก่อสร้างถนนภายในหมู่บ้าน</t>
  </si>
  <si>
    <t>ผิวจราจรคอนกรีตเสริมเหล็กสายบ้าน</t>
  </si>
  <si>
    <t>นาใน หมู่ที่ 5</t>
  </si>
  <si>
    <t>ผิวจราจรคอนกรีตเสริมเหล็กสายปาก</t>
  </si>
  <si>
    <t>คลอง-ช่องขาด หมู่ที่ 2 ตำบลเกาะทวด</t>
  </si>
  <si>
    <t>ค้อตะวันตก หมู่ที่ 4 ตำบลเกาะทวด</t>
  </si>
  <si>
    <t>การพาณิชย์</t>
  </si>
  <si>
    <t>กิจการประปา</t>
  </si>
  <si>
    <t>โครงการก่อสร้างปรับปรุงระบบประปา</t>
  </si>
  <si>
    <t>บ้านเกาะทวด หมู่ที่ 3 ตำบลเกาะทวด</t>
  </si>
  <si>
    <t>เงินอุดหนุนระบุ</t>
  </si>
  <si>
    <t>วัตถุประสงค์/</t>
  </si>
  <si>
    <t>เฉพาะกิจ</t>
  </si>
  <si>
    <t>ซ่อมสร้างถนนผิวจราจรคอนกรีตเสริม</t>
  </si>
  <si>
    <t>เหล็ก รหัสทางหลวงท้องถิ่น นศ.ถ.</t>
  </si>
  <si>
    <t>51-003 สายบ้านบางบูชา-บ้านปากคลอง</t>
  </si>
  <si>
    <t>หมู่ที่ 3,2 บ้านปากคลอง ตำบลเกาะทวด</t>
  </si>
  <si>
    <t>ก่อสร้างระบบประปาหมู่บ้านแบบผิวดิน</t>
  </si>
  <si>
    <t xml:space="preserve">ขนาดใหญ่มาก หมู่ที่ 1 บ้านบางบูชา </t>
  </si>
  <si>
    <t>ตำบลเกาะทวด ตามแบบมาตรฐาน</t>
  </si>
  <si>
    <t>กรมทรัพยากรน้ำ</t>
  </si>
  <si>
    <t>เงินรับฝากอื่น ๆ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</si>
  <si>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</si>
  <si>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</si>
  <si>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</si>
  <si>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เงินรับฝากเงินทุนโครงการเศรษฐกิจชุมชน</t>
  </si>
  <si>
    <t xml:space="preserve">     -เบี้ยยังชีพคนชรา ปี 2557</t>
  </si>
  <si>
    <t xml:space="preserve">     -เงินสนับสนุน ศพด.-ค่าตอบแทนผู้ดูแลเด็ก ปี 2558</t>
  </si>
  <si>
    <t xml:space="preserve">     -เงินสนับสนุน ศพด.-เงินประกันสังคม ปี 2558</t>
  </si>
  <si>
    <t xml:space="preserve">     -เงินสนับสนุน ศพด.-เงินสวัสดิการครู ปี 2559</t>
  </si>
  <si>
    <t xml:space="preserve">     -เงินสนับสนุน ศพด.-เงินประกันสังคม ปี 2559</t>
  </si>
  <si>
    <t xml:space="preserve">     -เงินสนับสนุน ศพด.-ค่าจัดการเรียนการสอน ปี 2559</t>
  </si>
  <si>
    <t xml:space="preserve">     -ค่าปรับผิดสัญญาเงินอุดหนุนเฉพาะกิจ</t>
  </si>
  <si>
    <t xml:space="preserve">     -เงินสนับสนุนจาก สปสช. ทต. เกาะทวด</t>
  </si>
  <si>
    <t xml:space="preserve">     -โครงการเยียวยาผู้ประสบอุทกภัย</t>
  </si>
  <si>
    <t xml:space="preserve">บมจ.ธนาคารกรุงไทย </t>
  </si>
  <si>
    <t>สาขาปากพนัง</t>
  </si>
  <si>
    <t>100080764659</t>
  </si>
  <si>
    <t>25 ม.ค.2560</t>
  </si>
  <si>
    <t>25 ม.ค.2570</t>
  </si>
  <si>
    <t>จัดซื้อรถเกลี่ยดิน ขนาดกำลัง</t>
  </si>
  <si>
    <t>แรงม้าไม่น้อยกว่า 120 แรงม้า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</si>
  <si>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จำนวน.......-........บาท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</si>
  <si>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จำนวน..4,580,000.-....บาท</t>
  </si>
  <si>
    <t xml:space="preserve">  ลูกหนี้ภาษีบำรุงท้องที่</t>
  </si>
  <si>
    <t>นายสุจินต์  บุญทองสังข์</t>
  </si>
  <si>
    <t>กลุ่มเกาะทวดรวงทอง หมุ่ที่ 3 สัญญาเลขที่ 11/2544</t>
  </si>
  <si>
    <t>นายคุ้ย   ศักดิ์ส่ง</t>
  </si>
  <si>
    <t>กลุ่มอาชีพเกษตรกรพัฒนา หมู่ที่ 4 สัญญาเลขที่ 5/2544</t>
  </si>
  <si>
    <t>นายบัญญัติ  รอดแก้ว</t>
  </si>
  <si>
    <t>กลุ่มอาชีพเกษตรกรพัฒนา หมู่ที่ 5 สัญญาเลขที่ 1/2545</t>
  </si>
  <si>
    <t>นางปทุมรัตน์  บัวแก้ว</t>
  </si>
  <si>
    <t>กลุ่มฟักทอง 52 หมู่ที่ 1 สัญญาเลขที่ 1/2552</t>
  </si>
  <si>
    <t>1. ที่ดิน</t>
  </si>
  <si>
    <t>2. อาคาร</t>
  </si>
  <si>
    <t>3. ครุภัณฑ์การเกษตร</t>
  </si>
  <si>
    <t>7. ครุภัณฑ์งานบ้านงานครัว</t>
  </si>
  <si>
    <t>8. ครุภัณฑ์โรงงาน</t>
  </si>
  <si>
    <t>11. ครุภัณฑ์อื่น ๆ</t>
  </si>
  <si>
    <t>เกาะทวด มาเป็นเทศบาลตำบลเกาะทวด เมื่อวันที่  7  กันยายน  2555  ตำบลเกาะทวด มีเนื้อที่ประมาณ 51.38  ตารางกิโลเมตร</t>
  </si>
  <si>
    <t>เงินสะสม 1 ตุลาคม  ….</t>
  </si>
  <si>
    <t>เงินสะสม  30  กันยายน  ….</t>
  </si>
  <si>
    <r>
      <rPr>
        <u val="singleAccounting"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25% ของรายรับจริงสูงกว่ารายจ่ายจริง</t>
    </r>
  </si>
  <si>
    <t>เทศบาลตำบลเกาะทวด</t>
  </si>
  <si>
    <t>รายละเอียดแนบท้ายหมายเหตุ  11  เงินสะสม</t>
  </si>
  <si>
    <t>จำนวนเงินที่
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</si>
  <si>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</si>
  <si>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</si>
  <si>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</si>
  <si>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</si>
  <si>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ค่าที่ดินและสิ่งก่อสร้าง</t>
  </si>
  <si>
    <t>ค่าก่อสร้างสิ่งสาธารณูปโภค</t>
  </si>
  <si>
    <t>ซ่อมสร้างไหล่ทางถนนสายบางบูชา-ปากคลอง หมู่ที่ 1</t>
  </si>
  <si>
    <t>ซ่อมสร้างถนนสายสามัคคีพัฒนา 2 หมู่ที่ 6</t>
  </si>
  <si>
    <t>ซ่อมสร้างถนนสายหัวสวนฝั่งใต้ หมู่ที่ 7</t>
  </si>
  <si>
    <t>ซ่อมสร้างลานหน้าศูนย์เด็กเล็กเทศบาลตำบลเกาะทวด</t>
  </si>
  <si>
    <t>ค่าบำรุงรักษาและปรับปรุง
ที่ดินสิ่งก่อสร้าง</t>
  </si>
  <si>
    <t>ปรับปรุงถนนสายดอนหันตะวันออก หมู่ที่ 1</t>
  </si>
  <si>
    <t>ปรับปรุงถนนสายปากคลอง-ช่องขาด หมู่ที่ 2</t>
  </si>
  <si>
    <t>ปรับปรุงถนนสายบางบูชา - ปากคลอง หมู่ที่ 3,2</t>
  </si>
  <si>
    <t>ก่อสร้างถนนภายในหมู่บ้านผิวจราจรคอนกรีตเสริมเหล็ก
สายหัวป่าขลู่-ดอนสำราญ หมู่ที่ 6,7</t>
  </si>
  <si>
    <t>ปรับปรุงถนนสายทอนจากใต้ หมู่ที่ 8</t>
  </si>
  <si>
    <t xml:space="preserve"> - 2 -</t>
  </si>
  <si>
    <t>1. ครุภัณฑ์ยานพาหนะและขนส่ง</t>
  </si>
  <si>
    <t>2. ครุภัณฑ์สำนักงาน</t>
  </si>
  <si>
    <t>4. ครุภัณฑ์ไฟฟ้าและวิทยุ</t>
  </si>
  <si>
    <t>5. ครุภัณฑ์โฆษณาและเผยแพร่</t>
  </si>
  <si>
    <t>6. ครุภัณฑ์วิทยาศาสตร์หรือการแพทย์</t>
  </si>
  <si>
    <t>9. ครุภัณฑ์ก่อสร้าง</t>
  </si>
  <si>
    <t>10.ครุภัณฑ์ก่อสร้าง-ทรัพย์สินเกิดจากเงินกู้</t>
  </si>
  <si>
    <t>11. ครุภัณฑ์คอมพิวเตอร์</t>
  </si>
  <si>
    <t>12. ครุภัณฑ์สำรวจ</t>
  </si>
  <si>
    <t>เงินฝากกองทุน</t>
  </si>
  <si>
    <t>หมายเหตุ 4 เงินฝากกองทุน</t>
  </si>
  <si>
    <t>เงินฝากกองทุนส่งเสริมกิจการเทศบาล</t>
  </si>
  <si>
    <t>หมายเหตุ 5 รายได้จากรัฐบาลค้างรับ</t>
  </si>
  <si>
    <t>หมายเหตุ 6 ลูกหนี้ค่าภาษี</t>
  </si>
  <si>
    <t>หมายเหตุ 7 ลูกหนี้รายได้อื่น ๆ</t>
  </si>
  <si>
    <t>หมายเหตุ 8 ลูกหนี้เงินทุนโครงการเศรษฐกิจชุมชน</t>
  </si>
  <si>
    <t>หมายเหตุ 9 รายจ่ายค้างจ่าย</t>
  </si>
  <si>
    <t>หมายเหตุ 10  เงินรับฝาก</t>
  </si>
  <si>
    <t>หมายเหตุ 11  เจ้าหนี้เงินกู้</t>
  </si>
  <si>
    <t>จัดซื้อรถบรรทุกเครนไฮดรอลิค</t>
  </si>
  <si>
    <t>พร้อมกระเช้าซ่อมไฟฟ้า</t>
  </si>
  <si>
    <t>หมายเหตุ 12  เงินสะสม</t>
  </si>
  <si>
    <t>เงินเหลือจ่ายปีก่อนส่งคืน</t>
  </si>
  <si>
    <t>รายจ่ายค้างจ่ายเหลือจ่าย</t>
  </si>
  <si>
    <t>หมายเหตุ  13  เงินทุนสำรองเงินสะสม</t>
  </si>
  <si>
    <t xml:space="preserve">     -เงินสนับสนุน ศพด.-โครงการแก้ไขปัญหายาเสพติด ปี 2557</t>
  </si>
  <si>
    <t xml:space="preserve">     -เงินสนับสนุน ศพด.-โครงการแก้ไขปัญหายาเสพติด ปี 2558</t>
  </si>
  <si>
    <t xml:space="preserve"> 3. ประปาหมู่บ้าน</t>
  </si>
  <si>
    <t>4. สนามฟุตซอล</t>
  </si>
  <si>
    <t>5.อื่น ๆ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</si>
</sst>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9">
    <font>
      <sz val="11"/>
      <color theme="1"/>
      <name val="Tahoma"/>
      <family val="2"/>
      <charset val="222"/>
      <scheme val="minor"/>
    </font>
    <font>
      <sz val="16"/>
      <name val="Cordia New"/>
      <family val="2"/>
    </font>
    <font>
      <b/>
      <sz val="16"/>
      <color theme="1"/>
      <name val="Angsana New"/>
      <family val="1"/>
    </font>
    <font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sz val="10"/>
      <name val="Arial"/>
    </font>
    <font>
      <sz val="16"/>
      <color theme="1"/>
      <name val="Angsana New"/>
      <family val="1"/>
    </font>
    <font>
      <u/>
      <sz val="16"/>
      <name val="Angsana New"/>
      <family val="1"/>
    </font>
    <font>
      <b/>
      <sz val="16"/>
      <name val="TH SarabunPSK"/>
      <family val="2"/>
    </font>
    <font>
      <sz val="16"/>
      <color rgb="FFFF0000"/>
      <name val="Angsana New"/>
      <family val="1"/>
    </font>
    <font>
      <sz val="10"/>
      <name val="Arial"/>
      <family val="2"/>
    </font>
    <font>
      <sz val="14"/>
      <name val="Angsana New"/>
      <family val="1"/>
    </font>
    <font>
      <u val="singleAccounting"/>
      <sz val="16"/>
      <name val="Angsana New"/>
      <family val="1"/>
    </font>
    <font>
      <b/>
      <sz val="14"/>
      <name val="Angsana New"/>
      <family val="1"/>
    </font>
    <font>
      <sz val="11"/>
      <color theme="1"/>
      <name val="Angsana New"/>
      <family val="1"/>
    </font>
    <font>
      <b/>
      <sz val="11"/>
      <color theme="1"/>
      <name val="Angsana New"/>
      <family val="1"/>
    </font>
    <font>
      <u val="doubleAccounting"/>
      <sz val="16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6">
    <xf numFmtId="0" fontId="0" fillId="0" borderId="0"/>
    <xf numFmtId="187" fontId="6" fillId="0" borderId="0" applyFont="0" applyFill="0" applyBorder="0" applyAlignment="0" applyProtection="0"/>
    <xf numFmtId="0" fontId="1" fillId="0" borderId="0"/>
    <xf numFmtId="187" fontId="11" fillId="0" borderId="0" applyFont="0" applyFill="0" applyBorder="0" applyAlignment="0" applyProtection="0"/>
    <xf numFmtId="0" fontId="11" fillId="0" borderId="0"/>
    <xf numFmtId="187" fontId="1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87" fontId="4" fillId="0" borderId="1" xfId="1" applyFont="1" applyBorder="1" applyAlignment="1"/>
    <xf numFmtId="0" fontId="4" fillId="0" borderId="0" xfId="2" applyFont="1"/>
    <xf numFmtId="0" fontId="5" fillId="0" borderId="0" xfId="2" applyFont="1"/>
    <xf numFmtId="187" fontId="5" fillId="0" borderId="0" xfId="1" applyFont="1"/>
    <xf numFmtId="187" fontId="5" fillId="0" borderId="0" xfId="1" applyFont="1" applyBorder="1"/>
    <xf numFmtId="187" fontId="7" fillId="0" borderId="0" xfId="1" applyFont="1" applyBorder="1"/>
    <xf numFmtId="0" fontId="8" fillId="0" borderId="0" xfId="2" applyFont="1"/>
    <xf numFmtId="0" fontId="5" fillId="0" borderId="0" xfId="2" applyFont="1" applyAlignment="1"/>
    <xf numFmtId="187" fontId="4" fillId="0" borderId="0" xfId="1" applyFont="1"/>
    <xf numFmtId="43" fontId="3" fillId="0" borderId="0" xfId="2" applyNumberFormat="1" applyFont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43" fontId="3" fillId="0" borderId="0" xfId="2" applyNumberFormat="1" applyFont="1" applyBorder="1"/>
    <xf numFmtId="0" fontId="3" fillId="0" borderId="0" xfId="2" applyFont="1" applyBorder="1"/>
    <xf numFmtId="0" fontId="5" fillId="0" borderId="0" xfId="2" applyFont="1" applyBorder="1" applyAlignment="1"/>
    <xf numFmtId="0" fontId="4" fillId="0" borderId="0" xfId="2" applyFont="1" applyBorder="1"/>
    <xf numFmtId="0" fontId="4" fillId="0" borderId="0" xfId="2" applyFont="1" applyBorder="1" applyAlignment="1"/>
    <xf numFmtId="187" fontId="4" fillId="0" borderId="0" xfId="1" applyFont="1" applyBorder="1"/>
    <xf numFmtId="187" fontId="2" fillId="0" borderId="2" xfId="1" applyFont="1" applyBorder="1"/>
    <xf numFmtId="43" fontId="9" fillId="0" borderId="0" xfId="2" applyNumberFormat="1" applyFont="1" applyBorder="1"/>
    <xf numFmtId="0" fontId="9" fillId="0" borderId="0" xfId="2" applyFont="1" applyBorder="1"/>
    <xf numFmtId="187" fontId="2" fillId="0" borderId="3" xfId="1" applyFont="1" applyBorder="1"/>
    <xf numFmtId="187" fontId="2" fillId="0" borderId="1" xfId="1" applyFont="1" applyBorder="1"/>
    <xf numFmtId="187" fontId="2" fillId="0" borderId="0" xfId="1" applyFont="1" applyBorder="1"/>
    <xf numFmtId="187" fontId="5" fillId="0" borderId="0" xfId="1" applyFont="1" applyAlignment="1"/>
    <xf numFmtId="187" fontId="4" fillId="0" borderId="2" xfId="1" applyFont="1" applyBorder="1" applyAlignment="1"/>
    <xf numFmtId="0" fontId="9" fillId="0" borderId="0" xfId="2" applyFont="1"/>
    <xf numFmtId="187" fontId="4" fillId="0" borderId="2" xfId="1" applyFont="1" applyBorder="1"/>
    <xf numFmtId="43" fontId="9" fillId="0" borderId="0" xfId="2" applyNumberFormat="1" applyFont="1"/>
    <xf numFmtId="187" fontId="4" fillId="0" borderId="3" xfId="1" applyFont="1" applyBorder="1"/>
    <xf numFmtId="0" fontId="9" fillId="0" borderId="0" xfId="2" applyFont="1" applyAlignment="1"/>
    <xf numFmtId="0" fontId="3" fillId="0" borderId="0" xfId="2" applyFont="1" applyAlignment="1"/>
    <xf numFmtId="187" fontId="3" fillId="0" borderId="0" xfId="1" applyFont="1"/>
    <xf numFmtId="0" fontId="2" fillId="0" borderId="0" xfId="2" applyFont="1" applyBorder="1" applyAlignment="1"/>
    <xf numFmtId="0" fontId="7" fillId="0" borderId="0" xfId="0" applyFont="1"/>
    <xf numFmtId="0" fontId="2" fillId="0" borderId="0" xfId="0" applyFont="1"/>
    <xf numFmtId="187" fontId="3" fillId="0" borderId="0" xfId="3" applyFont="1"/>
    <xf numFmtId="0" fontId="4" fillId="0" borderId="8" xfId="2" applyFont="1" applyBorder="1"/>
    <xf numFmtId="187" fontId="5" fillId="0" borderId="10" xfId="3" applyFont="1" applyBorder="1"/>
    <xf numFmtId="0" fontId="5" fillId="0" borderId="8" xfId="4" applyFont="1" applyFill="1" applyBorder="1" applyAlignment="1">
      <alignment vertical="center"/>
    </xf>
    <xf numFmtId="187" fontId="5" fillId="0" borderId="8" xfId="3" applyFont="1" applyBorder="1"/>
    <xf numFmtId="187" fontId="5" fillId="0" borderId="7" xfId="3" applyFont="1" applyBorder="1"/>
    <xf numFmtId="0" fontId="5" fillId="0" borderId="8" xfId="2" applyFont="1" applyBorder="1"/>
    <xf numFmtId="187" fontId="5" fillId="0" borderId="11" xfId="3" applyFont="1" applyBorder="1"/>
    <xf numFmtId="0" fontId="4" fillId="0" borderId="11" xfId="2" applyFont="1" applyBorder="1" applyAlignment="1">
      <alignment horizontal="center"/>
    </xf>
    <xf numFmtId="187" fontId="4" fillId="0" borderId="12" xfId="3" applyFont="1" applyBorder="1"/>
    <xf numFmtId="187" fontId="5" fillId="0" borderId="0" xfId="3" applyFont="1"/>
    <xf numFmtId="0" fontId="4" fillId="0" borderId="7" xfId="2" applyFont="1" applyBorder="1" applyAlignment="1">
      <alignment horizontal="center" vertical="center"/>
    </xf>
    <xf numFmtId="187" fontId="4" fillId="0" borderId="13" xfId="3" applyFont="1" applyBorder="1" applyAlignment="1">
      <alignment horizontal="center"/>
    </xf>
    <xf numFmtId="49" fontId="4" fillId="0" borderId="5" xfId="3" applyNumberFormat="1" applyFont="1" applyBorder="1" applyAlignment="1">
      <alignment horizontal="center" vertical="center"/>
    </xf>
    <xf numFmtId="187" fontId="4" fillId="0" borderId="0" xfId="1" applyFont="1" applyAlignment="1"/>
    <xf numFmtId="187" fontId="12" fillId="0" borderId="10" xfId="1" applyFont="1" applyBorder="1"/>
    <xf numFmtId="187" fontId="12" fillId="0" borderId="8" xfId="1" applyFont="1" applyBorder="1"/>
    <xf numFmtId="187" fontId="5" fillId="0" borderId="4" xfId="1" applyFont="1" applyBorder="1"/>
    <xf numFmtId="187" fontId="4" fillId="0" borderId="0" xfId="1" applyFont="1" applyAlignment="1">
      <alignment horizontal="center"/>
    </xf>
    <xf numFmtId="0" fontId="7" fillId="0" borderId="0" xfId="0" applyFont="1" applyBorder="1"/>
    <xf numFmtId="187" fontId="4" fillId="0" borderId="0" xfId="1" applyFont="1" applyBorder="1" applyAlignment="1"/>
    <xf numFmtId="187" fontId="5" fillId="0" borderId="0" xfId="1" applyFont="1" applyAlignment="1">
      <alignment horizontal="center"/>
    </xf>
    <xf numFmtId="187" fontId="4" fillId="0" borderId="0" xfId="1" applyFont="1" applyBorder="1" applyAlignment="1">
      <alignment horizontal="center"/>
    </xf>
    <xf numFmtId="187" fontId="5" fillId="0" borderId="14" xfId="1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7" fontId="5" fillId="0" borderId="9" xfId="1" applyFont="1" applyBorder="1" applyAlignment="1">
      <alignment horizontal="center"/>
    </xf>
    <xf numFmtId="187" fontId="5" fillId="0" borderId="15" xfId="1" applyFont="1" applyBorder="1" applyAlignment="1">
      <alignment horizontal="center"/>
    </xf>
    <xf numFmtId="187" fontId="5" fillId="0" borderId="0" xfId="1" applyFont="1" applyBorder="1" applyAlignment="1">
      <alignment horizontal="left"/>
    </xf>
    <xf numFmtId="187" fontId="5" fillId="0" borderId="0" xfId="1" applyFont="1" applyBorder="1" applyAlignment="1">
      <alignment horizontal="center"/>
    </xf>
    <xf numFmtId="187" fontId="4" fillId="0" borderId="0" xfId="1" applyFont="1" applyAlignment="1">
      <alignment horizontal="center"/>
    </xf>
    <xf numFmtId="187" fontId="4" fillId="0" borderId="14" xfId="1" applyFont="1" applyBorder="1" applyAlignment="1">
      <alignment horizontal="center"/>
    </xf>
    <xf numFmtId="187" fontId="12" fillId="0" borderId="0" xfId="1" applyFont="1"/>
    <xf numFmtId="49" fontId="5" fillId="0" borderId="9" xfId="1" applyNumberFormat="1" applyFont="1" applyBorder="1" applyAlignment="1">
      <alignment horizontal="center"/>
    </xf>
    <xf numFmtId="187" fontId="4" fillId="0" borderId="8" xfId="1" applyFont="1" applyBorder="1" applyAlignment="1">
      <alignment horizontal="center"/>
    </xf>
    <xf numFmtId="187" fontId="4" fillId="0" borderId="0" xfId="1" applyFont="1" applyBorder="1" applyAlignment="1">
      <alignment horizontal="left"/>
    </xf>
    <xf numFmtId="187" fontId="5" fillId="0" borderId="14" xfId="1" applyFont="1" applyBorder="1" applyAlignment="1"/>
    <xf numFmtId="49" fontId="4" fillId="0" borderId="0" xfId="1" applyNumberFormat="1" applyFont="1" applyAlignment="1"/>
    <xf numFmtId="187" fontId="4" fillId="0" borderId="5" xfId="1" applyFont="1" applyBorder="1" applyAlignment="1"/>
    <xf numFmtId="187" fontId="5" fillId="0" borderId="5" xfId="1" applyFont="1" applyBorder="1" applyAlignment="1"/>
    <xf numFmtId="187" fontId="12" fillId="0" borderId="9" xfId="1" applyFont="1" applyBorder="1" applyAlignment="1"/>
    <xf numFmtId="187" fontId="12" fillId="0" borderId="7" xfId="1" applyFont="1" applyBorder="1" applyAlignment="1"/>
    <xf numFmtId="187" fontId="12" fillId="0" borderId="15" xfId="1" applyFont="1" applyBorder="1" applyAlignment="1"/>
    <xf numFmtId="187" fontId="12" fillId="0" borderId="10" xfId="1" applyFont="1" applyBorder="1" applyAlignment="1"/>
    <xf numFmtId="187" fontId="12" fillId="0" borderId="8" xfId="1" applyFont="1" applyBorder="1" applyAlignment="1"/>
    <xf numFmtId="187" fontId="12" fillId="0" borderId="11" xfId="1" applyFont="1" applyBorder="1" applyAlignment="1"/>
    <xf numFmtId="187" fontId="12" fillId="0" borderId="5" xfId="1" applyFont="1" applyBorder="1" applyAlignment="1"/>
    <xf numFmtId="187" fontId="5" fillId="0" borderId="7" xfId="1" applyFont="1" applyBorder="1" applyAlignment="1">
      <alignment horizontal="center"/>
    </xf>
    <xf numFmtId="187" fontId="4" fillId="0" borderId="7" xfId="1" applyFont="1" applyBorder="1" applyAlignment="1">
      <alignment horizontal="center"/>
    </xf>
    <xf numFmtId="187" fontId="4" fillId="0" borderId="15" xfId="1" applyFont="1" applyBorder="1" applyAlignment="1">
      <alignment horizontal="center"/>
    </xf>
    <xf numFmtId="187" fontId="4" fillId="0" borderId="0" xfId="1" applyFont="1" applyAlignment="1">
      <alignment horizontal="left"/>
    </xf>
    <xf numFmtId="187" fontId="5" fillId="0" borderId="0" xfId="1" applyFont="1" applyAlignment="1">
      <alignment horizontal="left"/>
    </xf>
    <xf numFmtId="0" fontId="5" fillId="0" borderId="0" xfId="2" applyFont="1" applyAlignment="1">
      <alignment horizontal="center"/>
    </xf>
    <xf numFmtId="187" fontId="5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187" fontId="4" fillId="0" borderId="0" xfId="1" applyFont="1" applyBorder="1" applyAlignment="1">
      <alignment horizontal="center"/>
    </xf>
    <xf numFmtId="187" fontId="4" fillId="0" borderId="14" xfId="1" applyFont="1" applyBorder="1" applyAlignment="1">
      <alignment horizontal="center"/>
    </xf>
    <xf numFmtId="187" fontId="5" fillId="0" borderId="5" xfId="1" applyFont="1" applyBorder="1" applyAlignment="1">
      <alignment horizontal="center"/>
    </xf>
    <xf numFmtId="187" fontId="5" fillId="0" borderId="11" xfId="1" applyFont="1" applyBorder="1" applyAlignment="1">
      <alignment horizontal="center"/>
    </xf>
    <xf numFmtId="187" fontId="5" fillId="0" borderId="10" xfId="1" applyFont="1" applyBorder="1" applyAlignment="1">
      <alignment horizontal="center"/>
    </xf>
    <xf numFmtId="187" fontId="5" fillId="0" borderId="15" xfId="1" applyFont="1" applyBorder="1" applyAlignment="1">
      <alignment horizontal="center"/>
    </xf>
    <xf numFmtId="187" fontId="5" fillId="0" borderId="9" xfId="1" applyFont="1" applyBorder="1" applyAlignment="1">
      <alignment horizontal="center"/>
    </xf>
    <xf numFmtId="187" fontId="5" fillId="0" borderId="0" xfId="1" applyFont="1" applyBorder="1" applyAlignment="1">
      <alignment horizontal="left"/>
    </xf>
    <xf numFmtId="187" fontId="5" fillId="0" borderId="0" xfId="1" applyFont="1" applyBorder="1" applyAlignment="1">
      <alignment horizontal="center"/>
    </xf>
    <xf numFmtId="187" fontId="5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187" fontId="5" fillId="0" borderId="0" xfId="1" applyFont="1" applyAlignment="1">
      <alignment horizontal="center"/>
    </xf>
    <xf numFmtId="187" fontId="4" fillId="0" borderId="6" xfId="3" applyFont="1" applyBorder="1" applyAlignment="1">
      <alignment horizontal="center"/>
    </xf>
    <xf numFmtId="187" fontId="5" fillId="0" borderId="15" xfId="1" applyFont="1" applyBorder="1" applyAlignment="1">
      <alignment horizontal="center" vertical="center"/>
    </xf>
    <xf numFmtId="187" fontId="5" fillId="0" borderId="14" xfId="1" applyFont="1" applyBorder="1" applyAlignment="1">
      <alignment horizontal="center"/>
    </xf>
    <xf numFmtId="187" fontId="4" fillId="0" borderId="3" xfId="1" applyFont="1" applyBorder="1" applyAlignment="1">
      <alignment horizontal="center"/>
    </xf>
    <xf numFmtId="43" fontId="7" fillId="0" borderId="0" xfId="1" applyNumberFormat="1" applyFont="1" applyBorder="1"/>
    <xf numFmtId="0" fontId="5" fillId="0" borderId="0" xfId="0" applyFont="1"/>
    <xf numFmtId="187" fontId="12" fillId="0" borderId="18" xfId="1" applyFont="1" applyBorder="1" applyAlignment="1"/>
    <xf numFmtId="187" fontId="12" fillId="0" borderId="17" xfId="1" applyFont="1" applyBorder="1"/>
    <xf numFmtId="187" fontId="12" fillId="0" borderId="17" xfId="1" applyFont="1" applyBorder="1" applyAlignment="1"/>
    <xf numFmtId="187" fontId="5" fillId="0" borderId="8" xfId="1" applyFont="1" applyBorder="1" applyAlignment="1">
      <alignment horizontal="center"/>
    </xf>
    <xf numFmtId="187" fontId="5" fillId="0" borderId="10" xfId="1" applyFont="1" applyBorder="1" applyAlignment="1">
      <alignment horizontal="left"/>
    </xf>
    <xf numFmtId="187" fontId="5" fillId="0" borderId="8" xfId="1" applyFont="1" applyBorder="1" applyAlignment="1">
      <alignment horizontal="left"/>
    </xf>
    <xf numFmtId="187" fontId="5" fillId="0" borderId="9" xfId="1" applyFont="1" applyBorder="1" applyAlignment="1">
      <alignment horizontal="left"/>
    </xf>
    <xf numFmtId="187" fontId="5" fillId="0" borderId="7" xfId="1" applyFont="1" applyBorder="1" applyAlignment="1">
      <alignment horizontal="left"/>
    </xf>
    <xf numFmtId="187" fontId="5" fillId="0" borderId="15" xfId="1" applyFont="1" applyBorder="1" applyAlignment="1">
      <alignment horizontal="left"/>
    </xf>
    <xf numFmtId="49" fontId="5" fillId="0" borderId="10" xfId="1" applyNumberFormat="1" applyFont="1" applyBorder="1" applyAlignment="1">
      <alignment horizontal="center"/>
    </xf>
    <xf numFmtId="187" fontId="4" fillId="0" borderId="14" xfId="1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3" fontId="5" fillId="0" borderId="10" xfId="1" applyNumberFormat="1" applyFont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43" fontId="5" fillId="0" borderId="19" xfId="1" applyNumberFormat="1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3" fontId="5" fillId="0" borderId="11" xfId="1" applyNumberFormat="1" applyFont="1" applyBorder="1"/>
    <xf numFmtId="188" fontId="4" fillId="0" borderId="5" xfId="1" applyNumberFormat="1" applyFont="1" applyBorder="1" applyAlignment="1"/>
    <xf numFmtId="187" fontId="5" fillId="0" borderId="14" xfId="1" applyFont="1" applyBorder="1" applyAlignment="1">
      <alignment horizontal="left"/>
    </xf>
    <xf numFmtId="0" fontId="7" fillId="0" borderId="5" xfId="0" applyFont="1" applyBorder="1" applyAlignment="1"/>
    <xf numFmtId="0" fontId="15" fillId="0" borderId="5" xfId="0" applyFont="1" applyBorder="1" applyAlignment="1"/>
    <xf numFmtId="187" fontId="5" fillId="0" borderId="0" xfId="5" applyFont="1" applyBorder="1"/>
    <xf numFmtId="187" fontId="4" fillId="0" borderId="0" xfId="5" applyFont="1" applyBorder="1"/>
    <xf numFmtId="187" fontId="4" fillId="0" borderId="12" xfId="5" applyFont="1" applyBorder="1"/>
    <xf numFmtId="187" fontId="5" fillId="0" borderId="0" xfId="1" applyFont="1" applyBorder="1" applyAlignment="1"/>
    <xf numFmtId="188" fontId="4" fillId="0" borderId="0" xfId="1" applyNumberFormat="1" applyFont="1" applyBorder="1" applyAlignment="1"/>
    <xf numFmtId="0" fontId="16" fillId="0" borderId="5" xfId="0" applyFont="1" applyBorder="1" applyAlignment="1"/>
    <xf numFmtId="187" fontId="4" fillId="0" borderId="0" xfId="1" applyFont="1" applyAlignment="1"/>
    <xf numFmtId="187" fontId="5" fillId="0" borderId="7" xfId="1" applyFont="1" applyBorder="1"/>
    <xf numFmtId="187" fontId="5" fillId="0" borderId="20" xfId="1" applyFont="1" applyBorder="1"/>
    <xf numFmtId="187" fontId="5" fillId="0" borderId="15" xfId="1" applyFont="1" applyBorder="1"/>
    <xf numFmtId="187" fontId="5" fillId="0" borderId="16" xfId="1" applyFont="1" applyBorder="1"/>
    <xf numFmtId="187" fontId="5" fillId="0" borderId="9" xfId="1" applyFont="1" applyBorder="1"/>
    <xf numFmtId="187" fontId="5" fillId="0" borderId="13" xfId="1" applyFont="1" applyBorder="1"/>
    <xf numFmtId="187" fontId="8" fillId="0" borderId="7" xfId="1" applyFont="1" applyBorder="1"/>
    <xf numFmtId="187" fontId="13" fillId="0" borderId="0" xfId="1" applyFont="1" applyBorder="1" applyAlignment="1"/>
    <xf numFmtId="187" fontId="17" fillId="0" borderId="0" xfId="1" applyFont="1" applyBorder="1" applyAlignment="1"/>
    <xf numFmtId="187" fontId="10" fillId="0" borderId="7" xfId="1" applyFont="1" applyBorder="1"/>
    <xf numFmtId="187" fontId="10" fillId="0" borderId="0" xfId="1" applyFont="1" applyBorder="1"/>
    <xf numFmtId="187" fontId="10" fillId="0" borderId="20" xfId="1" applyFont="1" applyBorder="1"/>
    <xf numFmtId="187" fontId="10" fillId="0" borderId="4" xfId="1" applyFont="1" applyBorder="1"/>
    <xf numFmtId="187" fontId="10" fillId="0" borderId="16" xfId="1" applyFont="1" applyBorder="1"/>
    <xf numFmtId="187" fontId="10" fillId="0" borderId="15" xfId="1" applyFont="1" applyBorder="1"/>
    <xf numFmtId="187" fontId="5" fillId="0" borderId="21" xfId="1" applyFont="1" applyBorder="1"/>
    <xf numFmtId="187" fontId="13" fillId="0" borderId="0" xfId="1" applyFont="1" applyBorder="1"/>
    <xf numFmtId="187" fontId="13" fillId="0" borderId="20" xfId="1" applyFont="1" applyBorder="1"/>
    <xf numFmtId="187" fontId="17" fillId="0" borderId="20" xfId="1" applyFont="1" applyBorder="1"/>
    <xf numFmtId="0" fontId="7" fillId="0" borderId="8" xfId="0" applyFont="1" applyBorder="1"/>
    <xf numFmtId="0" fontId="2" fillId="0" borderId="11" xfId="0" applyFont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2" applyFont="1" applyAlignment="1">
      <alignment horizontal="center"/>
    </xf>
    <xf numFmtId="187" fontId="5" fillId="0" borderId="0" xfId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/>
    <xf numFmtId="0" fontId="18" fillId="0" borderId="8" xfId="0" applyFont="1" applyBorder="1"/>
    <xf numFmtId="187" fontId="18" fillId="0" borderId="10" xfId="1" applyFont="1" applyBorder="1"/>
    <xf numFmtId="187" fontId="18" fillId="0" borderId="8" xfId="1" applyFont="1" applyBorder="1"/>
    <xf numFmtId="187" fontId="2" fillId="0" borderId="5" xfId="1" applyFont="1" applyBorder="1"/>
    <xf numFmtId="43" fontId="18" fillId="0" borderId="10" xfId="0" applyNumberFormat="1" applyFont="1" applyBorder="1"/>
    <xf numFmtId="43" fontId="18" fillId="0" borderId="8" xfId="0" applyNumberFormat="1" applyFont="1" applyBorder="1"/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187" fontId="18" fillId="0" borderId="10" xfId="1" applyFont="1" applyBorder="1" applyAlignment="1">
      <alignment vertical="top"/>
    </xf>
    <xf numFmtId="43" fontId="18" fillId="0" borderId="10" xfId="0" applyNumberFormat="1" applyFont="1" applyBorder="1" applyAlignment="1">
      <alignment vertical="top"/>
    </xf>
    <xf numFmtId="0" fontId="12" fillId="0" borderId="10" xfId="0" applyFont="1" applyBorder="1" applyAlignment="1">
      <alignment vertical="top" wrapText="1"/>
    </xf>
    <xf numFmtId="49" fontId="5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87" fontId="5" fillId="0" borderId="0" xfId="1" applyFont="1" applyAlignment="1">
      <alignment horizontal="center"/>
    </xf>
    <xf numFmtId="187" fontId="7" fillId="0" borderId="0" xfId="1" applyFont="1" applyAlignment="1">
      <alignment horizontal="center"/>
    </xf>
    <xf numFmtId="187" fontId="5" fillId="0" borderId="0" xfId="3" applyFont="1" applyAlignment="1">
      <alignment horizontal="center"/>
    </xf>
    <xf numFmtId="0" fontId="4" fillId="0" borderId="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87" fontId="4" fillId="0" borderId="9" xfId="3" applyFont="1" applyBorder="1" applyAlignment="1">
      <alignment horizontal="center" vertical="center"/>
    </xf>
    <xf numFmtId="187" fontId="4" fillId="0" borderId="13" xfId="3" applyFont="1" applyBorder="1" applyAlignment="1">
      <alignment horizontal="center" vertical="center"/>
    </xf>
    <xf numFmtId="187" fontId="4" fillId="0" borderId="15" xfId="3" applyFont="1" applyBorder="1" applyAlignment="1">
      <alignment horizontal="center" vertical="center"/>
    </xf>
    <xf numFmtId="187" fontId="4" fillId="0" borderId="16" xfId="3" applyFont="1" applyBorder="1" applyAlignment="1">
      <alignment horizontal="center" vertical="center"/>
    </xf>
    <xf numFmtId="187" fontId="4" fillId="0" borderId="5" xfId="3" applyFont="1" applyBorder="1" applyAlignment="1">
      <alignment horizontal="center"/>
    </xf>
    <xf numFmtId="187" fontId="4" fillId="0" borderId="14" xfId="3" applyFont="1" applyBorder="1" applyAlignment="1">
      <alignment horizontal="center"/>
    </xf>
    <xf numFmtId="187" fontId="4" fillId="0" borderId="6" xfId="3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187" fontId="4" fillId="0" borderId="0" xfId="1" applyFont="1" applyAlignment="1">
      <alignment horizontal="center"/>
    </xf>
    <xf numFmtId="187" fontId="4" fillId="0" borderId="14" xfId="1" applyFont="1" applyBorder="1" applyAlignment="1">
      <alignment horizontal="center"/>
    </xf>
    <xf numFmtId="187" fontId="4" fillId="0" borderId="2" xfId="1" applyFont="1" applyBorder="1" applyAlignment="1">
      <alignment horizontal="center"/>
    </xf>
    <xf numFmtId="187" fontId="5" fillId="0" borderId="10" xfId="1" applyFont="1" applyBorder="1" applyAlignment="1">
      <alignment horizontal="center" vertical="center"/>
    </xf>
    <xf numFmtId="187" fontId="5" fillId="0" borderId="8" xfId="1" applyFont="1" applyBorder="1" applyAlignment="1">
      <alignment horizontal="center" vertical="center"/>
    </xf>
    <xf numFmtId="187" fontId="5" fillId="0" borderId="11" xfId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187" fontId="4" fillId="0" borderId="0" xfId="1" applyFont="1" applyAlignment="1"/>
    <xf numFmtId="187" fontId="4" fillId="0" borderId="4" xfId="1" applyFont="1" applyBorder="1" applyAlignment="1">
      <alignment horizontal="left"/>
    </xf>
    <xf numFmtId="187" fontId="14" fillId="0" borderId="14" xfId="1" applyFont="1" applyBorder="1" applyAlignment="1">
      <alignment horizontal="center"/>
    </xf>
    <xf numFmtId="187" fontId="14" fillId="0" borderId="2" xfId="1" applyFont="1" applyBorder="1" applyAlignment="1">
      <alignment horizontal="center"/>
    </xf>
    <xf numFmtId="187" fontId="14" fillId="0" borderId="6" xfId="1" applyFont="1" applyBorder="1" applyAlignment="1">
      <alignment horizontal="center"/>
    </xf>
    <xf numFmtId="187" fontId="5" fillId="0" borderId="0" xfId="1" applyFont="1" applyBorder="1" applyAlignment="1">
      <alignment horizontal="left"/>
    </xf>
    <xf numFmtId="187" fontId="5" fillId="0" borderId="9" xfId="1" applyFont="1" applyBorder="1" applyAlignment="1">
      <alignment horizontal="center" vertical="center"/>
    </xf>
    <xf numFmtId="187" fontId="5" fillId="0" borderId="15" xfId="1" applyFont="1" applyBorder="1" applyAlignment="1">
      <alignment horizontal="center" vertical="center"/>
    </xf>
    <xf numFmtId="187" fontId="5" fillId="0" borderId="14" xfId="1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187" fontId="4" fillId="0" borderId="6" xfId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187" fontId="4" fillId="0" borderId="0" xfId="1" applyFont="1" applyAlignment="1">
      <alignment horizontal="left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187" fontId="5" fillId="0" borderId="0" xfId="5" applyFont="1" applyFill="1" applyBorder="1" applyAlignment="1"/>
    <xf numFmtId="0" fontId="4" fillId="0" borderId="0" xfId="2" applyFont="1" applyBorder="1" applyAlignment="1">
      <alignment horizontal="center"/>
    </xf>
    <xf numFmtId="187" fontId="4" fillId="0" borderId="0" xfId="3" applyFont="1" applyBorder="1"/>
  </cellXfs>
  <cellStyles count="6">
    <cellStyle name="Comma 2" xfId="3"/>
    <cellStyle name="Normal 2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_งบทดลอ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0;&#3585;&#3634;&#3619;&#3648;&#3591;&#3636;&#3609;&#3611;&#3619;&#3632;&#3592;&#3635;&#3611;&#3637;%202560\&#3591;&#3610;&#3585;&#3634;&#3619;&#3648;&#3591;&#3636;&#3609;%20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มายเหตุประกอบงบแสดงฐานะ"/>
      <sheetName val="หมายเหตุประกอบงบแสดงฐานะ ปี 61"/>
      <sheetName val="การตั้งเงินทุนสำรองเงินสะสม"/>
      <sheetName val="งบแสดงฐานะการเงิน"/>
      <sheetName val="กระดาษทำการงบทรัพย์สิน"/>
      <sheetName val="หมายเหตุ ประกอบงบทรัพย์สิ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E8">
            <v>200000</v>
          </cell>
        </row>
        <row r="30">
          <cell r="E30">
            <v>62200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45"/>
  <sheetViews>
    <sheetView zoomScaleSheetLayoutView="100" workbookViewId="0">
      <selection activeCell="E10" sqref="E10"/>
    </sheetView>
  </sheetViews>
  <sheetFormatPr defaultColWidth="9" defaultRowHeight="24"/>
  <cols>
    <col min="1" max="1" width="6.125" style="1" customWidth="1"/>
    <col min="2" max="2" width="8.25" style="1" customWidth="1"/>
    <col min="3" max="3" width="13.875" style="1" customWidth="1"/>
    <col min="4" max="4" width="4.875" style="1" customWidth="1"/>
    <col min="5" max="5" width="11.375" style="1" customWidth="1"/>
    <col min="6" max="6" width="9.875" style="38" customWidth="1"/>
    <col min="7" max="7" width="13.125" style="39" bestFit="1" customWidth="1"/>
    <col min="8" max="8" width="14.625" style="39" customWidth="1"/>
    <col min="9" max="9" width="6.25" style="1" customWidth="1"/>
    <col min="10" max="10" width="14.625" style="39" customWidth="1"/>
    <col min="11" max="11" width="12.125" style="1" bestFit="1" customWidth="1"/>
    <col min="12" max="16384" width="9" style="1"/>
  </cols>
  <sheetData>
    <row r="1" spans="1:11" ht="21.9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ht="21.95" customHeight="1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1" ht="21.95" customHeight="1">
      <c r="A3" s="187" t="s">
        <v>39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1" ht="15" customHeight="1">
      <c r="A4" s="2"/>
      <c r="B4" s="2"/>
      <c r="C4" s="2"/>
      <c r="D4" s="2"/>
      <c r="E4" s="2"/>
      <c r="F4" s="3"/>
      <c r="G4" s="2"/>
      <c r="H4" s="2"/>
      <c r="J4" s="2"/>
    </row>
    <row r="5" spans="1:11" ht="21.95" customHeight="1">
      <c r="A5" s="4"/>
      <c r="B5" s="4"/>
      <c r="C5" s="4"/>
      <c r="D5" s="4"/>
      <c r="E5" s="4"/>
      <c r="F5" s="5" t="s">
        <v>2</v>
      </c>
      <c r="G5" s="4"/>
      <c r="H5" s="5" t="s">
        <v>40</v>
      </c>
      <c r="J5" s="5" t="s">
        <v>41</v>
      </c>
    </row>
    <row r="6" spans="1:11" ht="10.5" customHeight="1">
      <c r="A6" s="4"/>
      <c r="B6" s="4"/>
      <c r="C6" s="4"/>
      <c r="D6" s="4"/>
      <c r="E6" s="4"/>
      <c r="F6" s="5"/>
      <c r="G6" s="4"/>
      <c r="H6" s="4"/>
      <c r="J6" s="4"/>
    </row>
    <row r="7" spans="1:11" ht="21.95" customHeight="1" thickBot="1">
      <c r="A7" s="4" t="s">
        <v>3</v>
      </c>
      <c r="B7" s="4"/>
      <c r="C7" s="4"/>
      <c r="D7" s="4"/>
      <c r="E7" s="4"/>
      <c r="F7" s="6">
        <v>2</v>
      </c>
      <c r="G7" s="4"/>
      <c r="H7" s="7">
        <f>'หมายเหตุ ประกอบงบทรัพย์สิน'!B31</f>
        <v>39635119</v>
      </c>
      <c r="J7" s="7">
        <f>'หมายเหตุ ประกอบงบทรัพย์สิน'!C31</f>
        <v>37863294</v>
      </c>
    </row>
    <row r="8" spans="1:11" ht="21.95" customHeight="1" thickTop="1">
      <c r="A8" s="8" t="s">
        <v>4</v>
      </c>
      <c r="B8" s="9"/>
      <c r="C8" s="9"/>
      <c r="D8" s="9"/>
      <c r="E8" s="9"/>
      <c r="F8" s="6"/>
      <c r="G8" s="10"/>
      <c r="H8" s="11"/>
      <c r="J8" s="11"/>
    </row>
    <row r="9" spans="1:11" ht="21.95" customHeight="1">
      <c r="A9" s="9"/>
      <c r="B9" s="8" t="s">
        <v>5</v>
      </c>
      <c r="C9" s="9"/>
      <c r="D9" s="9"/>
      <c r="E9" s="9"/>
      <c r="F9" s="6"/>
      <c r="G9" s="10"/>
      <c r="H9" s="12"/>
      <c r="J9" s="12"/>
    </row>
    <row r="10" spans="1:11" ht="21.95" customHeight="1">
      <c r="A10" s="13"/>
      <c r="B10" s="9"/>
      <c r="C10" s="9" t="s">
        <v>6</v>
      </c>
      <c r="D10" s="9"/>
      <c r="E10" s="9"/>
      <c r="F10" s="94">
        <v>3</v>
      </c>
      <c r="G10" s="10"/>
      <c r="H10" s="12">
        <f>เงินสดเงินฝากรายได้ค้างรับ!J11</f>
        <v>12714731.02</v>
      </c>
      <c r="J10" s="12">
        <f>เงินสดเงินฝากรายได้ค้างรับ!L11</f>
        <v>8538109.0399999991</v>
      </c>
    </row>
    <row r="11" spans="1:11" ht="21.95" customHeight="1">
      <c r="A11" s="13"/>
      <c r="B11" s="9"/>
      <c r="C11" s="9" t="s">
        <v>225</v>
      </c>
      <c r="D11" s="9"/>
      <c r="E11" s="9"/>
      <c r="F11" s="170">
        <v>4</v>
      </c>
      <c r="G11" s="10"/>
      <c r="H11" s="12">
        <f>เงินสดเงินฝากรายได้ค้างรับ!J16</f>
        <v>450716.2</v>
      </c>
      <c r="J11" s="12">
        <f>เงินสดเงินฝากรายได้ค้างรับ!L16</f>
        <v>316517.48</v>
      </c>
    </row>
    <row r="12" spans="1:11" ht="21.95" customHeight="1">
      <c r="A12" s="13"/>
      <c r="B12" s="9"/>
      <c r="C12" s="9" t="s">
        <v>7</v>
      </c>
      <c r="D12" s="9"/>
      <c r="E12" s="9"/>
      <c r="F12" s="94">
        <v>5</v>
      </c>
      <c r="G12" s="10"/>
      <c r="H12" s="113">
        <f>เงินสดเงินฝากรายได้ค้างรับ!J26</f>
        <v>12379000</v>
      </c>
      <c r="J12" s="12">
        <f>เงินสดเงินฝากรายได้ค้างรับ!L26</f>
        <v>669590.65</v>
      </c>
    </row>
    <row r="13" spans="1:11" ht="21.95" customHeight="1">
      <c r="A13" s="9"/>
      <c r="B13" s="9"/>
      <c r="C13" s="14" t="s">
        <v>8</v>
      </c>
      <c r="D13" s="14"/>
      <c r="E13" s="14"/>
      <c r="F13" s="94">
        <v>6</v>
      </c>
      <c r="G13" s="14"/>
      <c r="H13" s="11">
        <f>'ลูกหนี้ค่าภาษี,ค่าน้ำ'!D22</f>
        <v>24603.410000000003</v>
      </c>
      <c r="I13" s="16"/>
      <c r="J13" s="11">
        <f>'ลูกหนี้ค่าภาษี,ค่าน้ำ'!G22</f>
        <v>33077.400000000009</v>
      </c>
      <c r="K13" s="16"/>
    </row>
    <row r="14" spans="1:11" s="20" customFormat="1" ht="21.95" customHeight="1">
      <c r="A14" s="17"/>
      <c r="B14" s="17"/>
      <c r="C14" s="17" t="s">
        <v>9</v>
      </c>
      <c r="D14" s="17"/>
      <c r="E14" s="17"/>
      <c r="F14" s="18">
        <v>7</v>
      </c>
      <c r="G14" s="11"/>
      <c r="H14" s="11">
        <f>'ลูกหนี้ค่าภาษี,ค่าน้ำ'!E28</f>
        <v>26956</v>
      </c>
      <c r="I14" s="19"/>
      <c r="J14" s="11">
        <f>'ลูกหนี้ค่าภาษี,ค่าน้ำ'!G26</f>
        <v>22327</v>
      </c>
    </row>
    <row r="15" spans="1:11" s="20" customFormat="1" ht="21.95" customHeight="1">
      <c r="A15" s="21"/>
      <c r="B15" s="21"/>
      <c r="C15" s="21" t="s">
        <v>10</v>
      </c>
      <c r="D15" s="21"/>
      <c r="E15" s="21"/>
      <c r="F15" s="18">
        <v>8</v>
      </c>
      <c r="G15" s="21"/>
      <c r="H15" s="142">
        <f>ลูกหนี้เศรษฐกิจชุมชน!C13</f>
        <v>57648</v>
      </c>
      <c r="I15" s="19"/>
      <c r="J15" s="142">
        <f>ลูกหนี้เศรษฐกิจชุมชน!C23</f>
        <v>57648</v>
      </c>
    </row>
    <row r="16" spans="1:11" s="27" customFormat="1" ht="21.95" customHeight="1">
      <c r="A16" s="22"/>
      <c r="B16" s="22"/>
      <c r="C16" s="22" t="s">
        <v>11</v>
      </c>
      <c r="D16" s="22"/>
      <c r="E16" s="22"/>
      <c r="F16" s="23"/>
      <c r="G16" s="24"/>
      <c r="H16" s="25">
        <f>SUM(H10:H15)</f>
        <v>25653654.629999999</v>
      </c>
      <c r="I16" s="26"/>
      <c r="J16" s="25">
        <f>SUM(J10:J15)</f>
        <v>9637269.5700000003</v>
      </c>
    </row>
    <row r="17" spans="1:11" s="20" customFormat="1" ht="21.95" customHeight="1">
      <c r="A17" s="17"/>
      <c r="B17" s="22" t="s">
        <v>12</v>
      </c>
      <c r="C17" s="17"/>
      <c r="D17" s="17"/>
      <c r="E17" s="17"/>
      <c r="F17" s="21"/>
      <c r="G17" s="11"/>
      <c r="H17" s="12"/>
      <c r="J17" s="12"/>
    </row>
    <row r="18" spans="1:11" s="20" customFormat="1" ht="21.95" customHeight="1">
      <c r="A18" s="17"/>
      <c r="B18" s="22"/>
      <c r="C18" s="17" t="s">
        <v>13</v>
      </c>
      <c r="D18" s="17"/>
      <c r="E18" s="17"/>
      <c r="F18" s="18">
        <v>2</v>
      </c>
      <c r="G18" s="11"/>
      <c r="H18" s="12">
        <v>7133000</v>
      </c>
      <c r="J18" s="12">
        <v>2593000</v>
      </c>
    </row>
    <row r="19" spans="1:11" s="20" customFormat="1" ht="21.95" customHeight="1">
      <c r="A19" s="17"/>
      <c r="B19" s="17"/>
      <c r="C19" s="22" t="s">
        <v>14</v>
      </c>
      <c r="D19" s="22"/>
      <c r="E19" s="17"/>
      <c r="F19" s="21"/>
      <c r="G19" s="11"/>
      <c r="H19" s="25">
        <f>H18</f>
        <v>7133000</v>
      </c>
      <c r="J19" s="25">
        <f>J18</f>
        <v>2593000</v>
      </c>
    </row>
    <row r="20" spans="1:11" s="27" customFormat="1" ht="21.95" customHeight="1" thickBot="1">
      <c r="A20" s="22"/>
      <c r="B20" s="22" t="s">
        <v>15</v>
      </c>
      <c r="C20" s="22"/>
      <c r="D20" s="22"/>
      <c r="E20" s="22"/>
      <c r="F20" s="23"/>
      <c r="G20" s="24"/>
      <c r="H20" s="28">
        <f>H16+H18</f>
        <v>32786654.629999999</v>
      </c>
      <c r="I20" s="26"/>
      <c r="J20" s="28">
        <f>J16+J18</f>
        <v>12230269.57</v>
      </c>
    </row>
    <row r="21" spans="1:11" s="20" customFormat="1" ht="21.95" customHeight="1" thickTop="1">
      <c r="A21" s="17"/>
      <c r="B21" s="22"/>
      <c r="C21" s="17"/>
      <c r="D21" s="17"/>
      <c r="E21" s="17"/>
      <c r="F21" s="21"/>
      <c r="G21" s="11"/>
      <c r="H21" s="12"/>
      <c r="I21" s="19"/>
      <c r="J21" s="12"/>
    </row>
    <row r="22" spans="1:11" s="20" customFormat="1" ht="21.95" customHeight="1" thickBot="1">
      <c r="A22" s="22" t="s">
        <v>16</v>
      </c>
      <c r="B22" s="17"/>
      <c r="C22" s="17"/>
      <c r="D22" s="17"/>
      <c r="E22" s="17"/>
      <c r="F22" s="18">
        <v>2</v>
      </c>
      <c r="G22" s="11"/>
      <c r="H22" s="29">
        <f>'หมายเหตุ ประกอบงบทรัพย์สิน'!E31</f>
        <v>39635119</v>
      </c>
      <c r="J22" s="29">
        <f>'หมายเหตุ ประกอบงบทรัพย์สิน'!F31</f>
        <v>37863294</v>
      </c>
      <c r="K22" s="19"/>
    </row>
    <row r="23" spans="1:11" s="20" customFormat="1" ht="21.95" customHeight="1" thickTop="1">
      <c r="A23" s="22" t="s">
        <v>17</v>
      </c>
      <c r="B23" s="17"/>
      <c r="C23" s="17"/>
      <c r="D23" s="17"/>
      <c r="E23" s="17"/>
      <c r="F23" s="21"/>
      <c r="G23" s="11"/>
      <c r="H23" s="12"/>
      <c r="J23" s="12"/>
    </row>
    <row r="24" spans="1:11" s="20" customFormat="1" ht="21.95" customHeight="1">
      <c r="A24" s="17"/>
      <c r="B24" s="22" t="s">
        <v>18</v>
      </c>
      <c r="C24" s="40"/>
      <c r="D24" s="40"/>
      <c r="E24" s="40"/>
      <c r="F24" s="40"/>
      <c r="G24" s="40"/>
      <c r="H24" s="30"/>
      <c r="I24" s="19"/>
      <c r="J24" s="30"/>
      <c r="K24" s="19"/>
    </row>
    <row r="25" spans="1:11" s="20" customFormat="1" ht="21.95" customHeight="1">
      <c r="A25" s="17"/>
      <c r="B25" s="17"/>
      <c r="C25" s="17" t="s">
        <v>19</v>
      </c>
      <c r="D25" s="17"/>
      <c r="E25" s="17"/>
      <c r="F25" s="18">
        <v>9</v>
      </c>
      <c r="G25" s="11"/>
      <c r="H25" s="11">
        <f>รายจ่ายค้างจ่าย!G25</f>
        <v>13849284.26</v>
      </c>
      <c r="I25" s="19"/>
      <c r="J25" s="11">
        <f>รายจ่ายค้างจ่าย!G34</f>
        <v>1251371.32</v>
      </c>
    </row>
    <row r="26" spans="1:11" ht="21.95" customHeight="1">
      <c r="A26" s="14"/>
      <c r="B26" s="14"/>
      <c r="C26" s="14" t="s">
        <v>20</v>
      </c>
      <c r="D26" s="14"/>
      <c r="E26" s="14"/>
      <c r="F26" s="94">
        <v>10</v>
      </c>
      <c r="G26" s="14"/>
      <c r="H26" s="31">
        <f>เงินรับฝาก!J22</f>
        <v>2390950.11</v>
      </c>
      <c r="J26" s="31">
        <f>เงินรับฝาก!L22</f>
        <v>1951794.3399999999</v>
      </c>
    </row>
    <row r="27" spans="1:11" s="33" customFormat="1" ht="21.95" customHeight="1">
      <c r="A27" s="4"/>
      <c r="B27" s="4"/>
      <c r="C27" s="4" t="s">
        <v>21</v>
      </c>
      <c r="D27" s="4"/>
      <c r="E27" s="4"/>
      <c r="F27" s="5"/>
      <c r="G27" s="4"/>
      <c r="H27" s="32">
        <f>H25+H26</f>
        <v>16240234.369999999</v>
      </c>
      <c r="J27" s="32">
        <f>J25+J26</f>
        <v>3203165.66</v>
      </c>
    </row>
    <row r="28" spans="1:11" ht="21.95" customHeight="1">
      <c r="A28" s="9"/>
      <c r="B28" s="8" t="s">
        <v>22</v>
      </c>
      <c r="C28" s="9"/>
      <c r="D28" s="9"/>
      <c r="E28" s="9"/>
      <c r="F28" s="14"/>
      <c r="G28" s="10"/>
      <c r="H28" s="10"/>
      <c r="J28" s="10"/>
    </row>
    <row r="29" spans="1:11" ht="21.95" customHeight="1">
      <c r="A29" s="9"/>
      <c r="B29" s="9"/>
      <c r="C29" s="9" t="s">
        <v>23</v>
      </c>
      <c r="D29" s="9"/>
      <c r="E29" s="9"/>
      <c r="F29" s="94">
        <v>11</v>
      </c>
      <c r="G29" s="10"/>
      <c r="H29" s="10">
        <f>เจ้าหนี้เงินกู้!F14</f>
        <v>5697000</v>
      </c>
      <c r="J29" s="10">
        <f>เจ้าหนี้เงินกู้!F26</f>
        <v>1875000</v>
      </c>
    </row>
    <row r="30" spans="1:11" ht="21.95" customHeight="1">
      <c r="A30" s="9"/>
      <c r="B30" s="9"/>
      <c r="C30" s="8" t="s">
        <v>24</v>
      </c>
      <c r="D30" s="8"/>
      <c r="E30" s="9"/>
      <c r="F30" s="14"/>
      <c r="G30" s="10"/>
      <c r="H30" s="34">
        <f>H29</f>
        <v>5697000</v>
      </c>
      <c r="J30" s="34">
        <f>J29</f>
        <v>1875000</v>
      </c>
    </row>
    <row r="31" spans="1:11" s="33" customFormat="1" ht="21.95" customHeight="1">
      <c r="A31" s="8"/>
      <c r="B31" s="8" t="s">
        <v>25</v>
      </c>
      <c r="C31" s="8"/>
      <c r="D31" s="8"/>
      <c r="E31" s="8"/>
      <c r="F31" s="4"/>
      <c r="G31" s="15"/>
      <c r="H31" s="34">
        <f>H27+H30</f>
        <v>21937234.369999997</v>
      </c>
      <c r="J31" s="34">
        <f>J27+J30</f>
        <v>5078165.66</v>
      </c>
    </row>
    <row r="32" spans="1:11" s="33" customFormat="1" ht="21.95" customHeight="1">
      <c r="A32" s="8" t="s">
        <v>26</v>
      </c>
      <c r="B32" s="8"/>
      <c r="C32" s="8"/>
      <c r="D32" s="8"/>
      <c r="E32" s="8"/>
      <c r="F32" s="4"/>
      <c r="G32" s="15"/>
      <c r="H32" s="15"/>
      <c r="J32" s="15"/>
    </row>
    <row r="33" spans="1:10" ht="21.95" customHeight="1">
      <c r="A33" s="9"/>
      <c r="B33" s="9" t="s">
        <v>26</v>
      </c>
      <c r="C33" s="9"/>
      <c r="D33" s="9"/>
      <c r="E33" s="9"/>
      <c r="F33" s="94">
        <v>12</v>
      </c>
      <c r="G33" s="10"/>
      <c r="H33" s="10">
        <f>เงินสะสม!E15</f>
        <v>5899297.9900000002</v>
      </c>
      <c r="J33" s="10">
        <f>เงินสะสม!H15</f>
        <v>2898168.0399999996</v>
      </c>
    </row>
    <row r="34" spans="1:10" ht="21.95" customHeight="1">
      <c r="A34" s="9"/>
      <c r="B34" s="9" t="s">
        <v>27</v>
      </c>
      <c r="C34" s="9"/>
      <c r="D34" s="9"/>
      <c r="E34" s="9"/>
      <c r="F34" s="94">
        <v>13</v>
      </c>
      <c r="G34" s="10"/>
      <c r="H34" s="10">
        <v>4950122.2699999996</v>
      </c>
      <c r="J34" s="10">
        <v>4253935.87</v>
      </c>
    </row>
    <row r="35" spans="1:10" s="33" customFormat="1" ht="21.95" customHeight="1">
      <c r="A35" s="8"/>
      <c r="B35" s="8" t="s">
        <v>28</v>
      </c>
      <c r="C35" s="8"/>
      <c r="D35" s="8"/>
      <c r="E35" s="8"/>
      <c r="F35" s="4"/>
      <c r="G35" s="15"/>
      <c r="H35" s="34">
        <f>H33+H34</f>
        <v>10849420.26</v>
      </c>
      <c r="I35" s="35"/>
      <c r="J35" s="34">
        <f>J33+J34</f>
        <v>7152103.9100000001</v>
      </c>
    </row>
    <row r="36" spans="1:10" s="33" customFormat="1" ht="21.95" customHeight="1" thickBot="1">
      <c r="A36" s="8" t="s">
        <v>29</v>
      </c>
      <c r="B36" s="8"/>
      <c r="C36" s="8"/>
      <c r="D36" s="8"/>
      <c r="E36" s="8"/>
      <c r="F36" s="4"/>
      <c r="G36" s="15"/>
      <c r="H36" s="36">
        <f>H31+H35</f>
        <v>32786654.629999995</v>
      </c>
      <c r="I36" s="35"/>
      <c r="J36" s="36">
        <f>J31+J35</f>
        <v>12230269.57</v>
      </c>
    </row>
    <row r="37" spans="1:10" s="33" customFormat="1" ht="17.25" customHeight="1" thickTop="1">
      <c r="A37" s="8"/>
      <c r="B37" s="8"/>
      <c r="C37" s="8"/>
      <c r="D37" s="8"/>
      <c r="E37" s="8"/>
      <c r="F37" s="4"/>
      <c r="G37" s="15"/>
      <c r="H37" s="24"/>
      <c r="I37" s="35"/>
      <c r="J37" s="24"/>
    </row>
    <row r="38" spans="1:10" s="33" customFormat="1" ht="21.95" customHeight="1">
      <c r="A38" s="8" t="s">
        <v>30</v>
      </c>
      <c r="B38" s="8"/>
      <c r="C38" s="8"/>
      <c r="D38" s="8"/>
      <c r="E38" s="8"/>
      <c r="F38" s="8"/>
      <c r="G38" s="15"/>
      <c r="H38" s="15"/>
      <c r="J38" s="15"/>
    </row>
    <row r="39" spans="1:10" s="33" customFormat="1" ht="21.95" customHeight="1">
      <c r="A39" s="8"/>
      <c r="B39" s="8"/>
      <c r="C39" s="8"/>
      <c r="D39" s="8"/>
      <c r="E39" s="8"/>
      <c r="F39" s="8"/>
      <c r="G39" s="15"/>
      <c r="H39" s="15"/>
      <c r="J39" s="15"/>
    </row>
    <row r="40" spans="1:10" s="37" customFormat="1">
      <c r="A40" s="188" t="s">
        <v>31</v>
      </c>
      <c r="B40" s="188"/>
      <c r="C40" s="188"/>
      <c r="D40" s="6"/>
      <c r="E40" s="189" t="s">
        <v>32</v>
      </c>
      <c r="F40" s="189"/>
      <c r="G40" s="189"/>
      <c r="H40" s="189" t="s">
        <v>32</v>
      </c>
      <c r="I40" s="189"/>
      <c r="J40" s="189"/>
    </row>
    <row r="41" spans="1:10" s="38" customFormat="1">
      <c r="A41" s="188" t="s">
        <v>33</v>
      </c>
      <c r="B41" s="188"/>
      <c r="C41" s="188"/>
      <c r="D41" s="6"/>
      <c r="E41" s="189" t="s">
        <v>34</v>
      </c>
      <c r="F41" s="189"/>
      <c r="G41" s="189"/>
      <c r="H41" s="189" t="s">
        <v>35</v>
      </c>
      <c r="I41" s="189"/>
      <c r="J41" s="189"/>
    </row>
    <row r="42" spans="1:10" s="38" customFormat="1">
      <c r="A42" s="188" t="s">
        <v>36</v>
      </c>
      <c r="B42" s="188"/>
      <c r="C42" s="188"/>
      <c r="D42" s="6"/>
      <c r="E42" s="189" t="s">
        <v>37</v>
      </c>
      <c r="F42" s="189"/>
      <c r="G42" s="189"/>
      <c r="H42" s="190" t="s">
        <v>38</v>
      </c>
      <c r="I42" s="190"/>
      <c r="J42" s="190"/>
    </row>
    <row r="43" spans="1:10" s="38" customFormat="1">
      <c r="A43" s="14"/>
      <c r="B43" s="14"/>
      <c r="C43" s="14"/>
      <c r="D43" s="14"/>
      <c r="E43" s="14"/>
      <c r="F43" s="14"/>
      <c r="G43" s="31"/>
      <c r="H43" s="31"/>
      <c r="J43" s="31"/>
    </row>
    <row r="44" spans="1:10" s="38" customFormat="1">
      <c r="A44" s="14"/>
      <c r="B44" s="14"/>
      <c r="C44" s="14"/>
      <c r="D44" s="14"/>
      <c r="E44" s="14"/>
      <c r="F44" s="14"/>
      <c r="G44" s="31"/>
      <c r="H44" s="31"/>
      <c r="J44" s="31"/>
    </row>
    <row r="45" spans="1:10" s="38" customFormat="1">
      <c r="A45" s="14"/>
      <c r="B45" s="14"/>
      <c r="C45" s="14"/>
      <c r="D45" s="14"/>
      <c r="E45" s="14"/>
      <c r="F45" s="14"/>
      <c r="G45" s="31"/>
      <c r="H45" s="31"/>
      <c r="J45" s="31"/>
    </row>
  </sheetData>
  <mergeCells count="12">
    <mergeCell ref="A42:C42"/>
    <mergeCell ref="H40:J40"/>
    <mergeCell ref="H41:J41"/>
    <mergeCell ref="H42:J42"/>
    <mergeCell ref="E40:G40"/>
    <mergeCell ref="E41:G41"/>
    <mergeCell ref="E42:G42"/>
    <mergeCell ref="A1:J1"/>
    <mergeCell ref="A2:J2"/>
    <mergeCell ref="A3:J3"/>
    <mergeCell ref="A40:C40"/>
    <mergeCell ref="A41:C41"/>
  </mergeCells>
  <printOptions horizontalCentered="1"/>
  <pageMargins left="0.17" right="0.16" top="0.15748031496062992" bottom="0.15748031496062992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26"/>
  <sheetViews>
    <sheetView showGridLines="0" topLeftCell="A4" zoomScaleSheetLayoutView="100" workbookViewId="0">
      <selection activeCell="B10" sqref="B10"/>
    </sheetView>
  </sheetViews>
  <sheetFormatPr defaultColWidth="9" defaultRowHeight="23.25"/>
  <cols>
    <col min="1" max="1" width="6.125" style="10" customWidth="1"/>
    <col min="2" max="2" width="41.875" style="10" bestFit="1" customWidth="1"/>
    <col min="3" max="4" width="11.125" style="10" bestFit="1" customWidth="1"/>
    <col min="5" max="5" width="11.75" style="10" bestFit="1" customWidth="1"/>
    <col min="6" max="8" width="11.125" style="10" bestFit="1" customWidth="1"/>
    <col min="9" max="9" width="4" style="10" customWidth="1"/>
    <col min="10" max="10" width="4.125" style="10" customWidth="1"/>
    <col min="11" max="11" width="8" style="10" customWidth="1"/>
    <col min="12" max="13" width="9" style="10"/>
    <col min="14" max="14" width="12.125" style="10" bestFit="1" customWidth="1"/>
    <col min="15" max="16384" width="9" style="10"/>
  </cols>
  <sheetData>
    <row r="1" spans="1:11">
      <c r="A1" s="204" t="s">
        <v>0</v>
      </c>
      <c r="B1" s="204"/>
      <c r="C1" s="204"/>
      <c r="D1" s="204"/>
      <c r="E1" s="204"/>
      <c r="F1" s="204"/>
      <c r="G1" s="204"/>
      <c r="H1" s="204"/>
      <c r="I1" s="145"/>
      <c r="J1" s="145"/>
      <c r="K1" s="145"/>
    </row>
    <row r="2" spans="1:11">
      <c r="A2" s="204" t="s">
        <v>42</v>
      </c>
      <c r="B2" s="204"/>
      <c r="C2" s="204"/>
      <c r="D2" s="204"/>
      <c r="E2" s="204"/>
      <c r="F2" s="204"/>
      <c r="G2" s="204"/>
      <c r="H2" s="204"/>
      <c r="I2" s="145"/>
      <c r="J2" s="145"/>
      <c r="K2" s="145"/>
    </row>
    <row r="3" spans="1:11">
      <c r="A3" s="204" t="s">
        <v>43</v>
      </c>
      <c r="B3" s="204"/>
      <c r="C3" s="204"/>
      <c r="D3" s="204"/>
      <c r="E3" s="204"/>
      <c r="F3" s="204"/>
      <c r="G3" s="204"/>
      <c r="H3" s="204"/>
      <c r="I3" s="145"/>
      <c r="J3" s="145"/>
      <c r="K3" s="145"/>
    </row>
    <row r="4" spans="1:11">
      <c r="A4" s="227" t="s">
        <v>237</v>
      </c>
      <c r="B4" s="227"/>
      <c r="C4" s="227"/>
      <c r="D4" s="227"/>
      <c r="E4" s="227"/>
      <c r="F4" s="227"/>
      <c r="G4" s="227"/>
      <c r="H4" s="227"/>
      <c r="I4" s="72"/>
      <c r="J4" s="72"/>
      <c r="K4" s="72"/>
    </row>
    <row r="5" spans="1:11">
      <c r="A5" s="92"/>
      <c r="B5" s="72"/>
      <c r="C5" s="224">
        <v>2561</v>
      </c>
      <c r="D5" s="225"/>
      <c r="E5" s="226"/>
      <c r="F5" s="224">
        <v>2560</v>
      </c>
      <c r="G5" s="225"/>
      <c r="H5" s="226"/>
      <c r="I5" s="72"/>
      <c r="J5" s="72"/>
      <c r="K5" s="72"/>
    </row>
    <row r="6" spans="1:11">
      <c r="A6" s="150" t="s">
        <v>193</v>
      </c>
      <c r="B6" s="151"/>
      <c r="C6" s="155"/>
      <c r="D6" s="156"/>
      <c r="E6" s="147">
        <v>2898168.04</v>
      </c>
      <c r="F6" s="146"/>
      <c r="G6" s="11"/>
      <c r="H6" s="147">
        <v>743844.44</v>
      </c>
    </row>
    <row r="7" spans="1:11">
      <c r="A7" s="146"/>
      <c r="B7" s="147" t="s">
        <v>79</v>
      </c>
      <c r="C7" s="146">
        <v>2784745.58</v>
      </c>
      <c r="D7" s="156"/>
      <c r="E7" s="157"/>
      <c r="F7" s="146">
        <v>1827654.4</v>
      </c>
      <c r="G7" s="11"/>
      <c r="H7" s="147"/>
    </row>
    <row r="8" spans="1:11" ht="25.5">
      <c r="A8" s="146"/>
      <c r="B8" s="147" t="s">
        <v>195</v>
      </c>
      <c r="C8" s="152">
        <v>696186.4</v>
      </c>
      <c r="D8" s="156"/>
      <c r="E8" s="157"/>
      <c r="F8" s="152">
        <v>456913.6</v>
      </c>
      <c r="G8" s="11"/>
      <c r="H8" s="147"/>
    </row>
    <row r="9" spans="1:11">
      <c r="A9" s="146"/>
      <c r="B9" s="147" t="s">
        <v>81</v>
      </c>
      <c r="C9" s="155"/>
      <c r="D9" s="156"/>
      <c r="E9" s="157"/>
      <c r="F9" s="146"/>
      <c r="G9" s="11"/>
      <c r="H9" s="147"/>
    </row>
    <row r="10" spans="1:11">
      <c r="A10" s="146" t="s">
        <v>82</v>
      </c>
      <c r="B10" s="147" t="s">
        <v>83</v>
      </c>
      <c r="C10" s="155"/>
      <c r="D10" s="11">
        <f>C7-C8</f>
        <v>2088559.1800000002</v>
      </c>
      <c r="E10" s="157"/>
      <c r="F10" s="146"/>
      <c r="G10" s="11">
        <f>F7-F8</f>
        <v>1370740.7999999998</v>
      </c>
      <c r="H10" s="147"/>
    </row>
    <row r="11" spans="1:11">
      <c r="A11" s="146"/>
      <c r="B11" s="147" t="s">
        <v>84</v>
      </c>
      <c r="C11" s="155"/>
      <c r="D11" s="11">
        <v>718000</v>
      </c>
      <c r="E11" s="157"/>
      <c r="F11" s="146"/>
      <c r="G11" s="11">
        <v>718000</v>
      </c>
      <c r="H11" s="147"/>
    </row>
    <row r="12" spans="1:11">
      <c r="A12" s="146"/>
      <c r="B12" s="147" t="s">
        <v>238</v>
      </c>
      <c r="C12" s="155"/>
      <c r="D12" s="11">
        <v>96570.77</v>
      </c>
      <c r="E12" s="157"/>
      <c r="F12" s="146"/>
      <c r="G12" s="11">
        <v>65600</v>
      </c>
      <c r="H12" s="147"/>
    </row>
    <row r="13" spans="1:11">
      <c r="A13" s="146"/>
      <c r="B13" s="147" t="s">
        <v>239</v>
      </c>
      <c r="C13" s="155"/>
      <c r="D13" s="11">
        <v>98000</v>
      </c>
      <c r="E13" s="157"/>
      <c r="F13" s="146"/>
      <c r="G13" s="11">
        <v>0</v>
      </c>
      <c r="H13" s="147"/>
    </row>
    <row r="14" spans="1:11" ht="25.5">
      <c r="A14" s="146" t="s">
        <v>114</v>
      </c>
      <c r="B14" s="147" t="s">
        <v>85</v>
      </c>
      <c r="C14" s="155"/>
      <c r="D14" s="162">
        <v>0</v>
      </c>
      <c r="E14" s="163">
        <f>SUM(D10:D13)-D14</f>
        <v>3001129.95</v>
      </c>
      <c r="F14" s="146"/>
      <c r="G14" s="162">
        <v>17.2</v>
      </c>
      <c r="H14" s="163">
        <f>SUM(G10:G13)-G14</f>
        <v>2154323.5999999996</v>
      </c>
    </row>
    <row r="15" spans="1:11" ht="26.25" thickBot="1">
      <c r="A15" s="146" t="s">
        <v>194</v>
      </c>
      <c r="B15" s="147"/>
      <c r="C15" s="155"/>
      <c r="D15" s="156"/>
      <c r="E15" s="161">
        <f>E6+E14</f>
        <v>5899297.9900000002</v>
      </c>
      <c r="F15" s="146"/>
      <c r="G15" s="11"/>
      <c r="H15" s="164">
        <f>H6+H14</f>
        <v>2898168.0399999996</v>
      </c>
    </row>
    <row r="16" spans="1:11" ht="24" thickTop="1">
      <c r="A16" s="148"/>
      <c r="B16" s="149"/>
      <c r="C16" s="160"/>
      <c r="D16" s="158"/>
      <c r="E16" s="159"/>
      <c r="F16" s="148"/>
      <c r="G16" s="60"/>
      <c r="H16" s="149"/>
    </row>
    <row r="17" spans="1:8">
      <c r="A17" s="93" t="s">
        <v>115</v>
      </c>
      <c r="E17" s="96">
        <v>2561</v>
      </c>
      <c r="G17" s="96">
        <v>2560</v>
      </c>
    </row>
    <row r="18" spans="1:8">
      <c r="A18" s="93"/>
    </row>
    <row r="19" spans="1:8">
      <c r="B19" s="10" t="s">
        <v>86</v>
      </c>
      <c r="D19" s="31"/>
      <c r="E19" s="31">
        <v>24603.41</v>
      </c>
      <c r="G19" s="31">
        <v>33077.4</v>
      </c>
      <c r="H19" s="31"/>
    </row>
    <row r="20" spans="1:8">
      <c r="B20" s="10" t="s">
        <v>87</v>
      </c>
      <c r="D20" s="31"/>
      <c r="E20" s="31">
        <v>26956</v>
      </c>
      <c r="G20" s="31">
        <v>22327</v>
      </c>
      <c r="H20" s="31"/>
    </row>
    <row r="21" spans="1:8">
      <c r="B21" s="10" t="s">
        <v>88</v>
      </c>
      <c r="D21" s="142"/>
      <c r="E21" s="142">
        <v>450716.2</v>
      </c>
      <c r="G21" s="142">
        <v>316517.48</v>
      </c>
      <c r="H21" s="142"/>
    </row>
    <row r="22" spans="1:8">
      <c r="B22" s="10" t="s">
        <v>89</v>
      </c>
      <c r="D22" s="31"/>
      <c r="E22" s="31">
        <v>1436000</v>
      </c>
      <c r="G22" s="31">
        <v>718000</v>
      </c>
      <c r="H22" s="31"/>
    </row>
    <row r="23" spans="1:8" ht="25.5">
      <c r="B23" s="10" t="s">
        <v>90</v>
      </c>
      <c r="D23" s="153"/>
      <c r="E23" s="153">
        <f>E15-E19-E20-E21-E22</f>
        <v>3961022.38</v>
      </c>
      <c r="G23" s="153">
        <f>H15-G19-G20-G21-G22</f>
        <v>1808246.1599999997</v>
      </c>
      <c r="H23" s="153"/>
    </row>
    <row r="24" spans="1:8" ht="25.5">
      <c r="D24" s="142"/>
      <c r="E24" s="154">
        <f>SUM(E19:E23)</f>
        <v>5899297.9900000002</v>
      </c>
      <c r="G24" s="154">
        <f>SUM(G19:H23)</f>
        <v>2898168.0399999996</v>
      </c>
      <c r="H24" s="154"/>
    </row>
    <row r="25" spans="1:8">
      <c r="D25" s="71"/>
      <c r="E25" s="71"/>
      <c r="G25" s="71"/>
      <c r="H25" s="71"/>
    </row>
    <row r="26" spans="1:8">
      <c r="D26" s="31"/>
      <c r="E26" s="96"/>
      <c r="G26" s="96"/>
    </row>
  </sheetData>
  <mergeCells count="6">
    <mergeCell ref="C5:E5"/>
    <mergeCell ref="F5:H5"/>
    <mergeCell ref="A1:H1"/>
    <mergeCell ref="A2:H2"/>
    <mergeCell ref="A3:H3"/>
    <mergeCell ref="A4:H4"/>
  </mergeCells>
  <printOptions horizontalCentered="1"/>
  <pageMargins left="0.15748031496062992" right="0" top="0.59055118110236227" bottom="0.15748031496062992" header="0.39370078740157483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H20"/>
  <sheetViews>
    <sheetView workbookViewId="0">
      <selection activeCell="D21" sqref="D21"/>
    </sheetView>
  </sheetViews>
  <sheetFormatPr defaultRowHeight="23.25"/>
  <cols>
    <col min="1" max="1" width="9" style="41"/>
    <col min="2" max="2" width="10.875" style="41" customWidth="1"/>
    <col min="3" max="3" width="15.5" style="41" customWidth="1"/>
    <col min="4" max="4" width="10.875" style="41" customWidth="1"/>
    <col min="5" max="5" width="12.5" style="41" customWidth="1"/>
    <col min="6" max="6" width="11.5" style="41" customWidth="1"/>
    <col min="7" max="7" width="12.125" style="41" customWidth="1"/>
    <col min="8" max="8" width="14.25" style="41" customWidth="1"/>
    <col min="9" max="16384" width="9" style="41"/>
  </cols>
  <sheetData>
    <row r="1" spans="1:8">
      <c r="A1" s="229" t="s">
        <v>196</v>
      </c>
      <c r="B1" s="229"/>
      <c r="C1" s="229"/>
      <c r="D1" s="229"/>
      <c r="E1" s="229"/>
      <c r="F1" s="229"/>
      <c r="G1" s="229"/>
      <c r="H1" s="229"/>
    </row>
    <row r="2" spans="1:8">
      <c r="A2" s="229" t="s">
        <v>42</v>
      </c>
      <c r="B2" s="229"/>
      <c r="C2" s="229"/>
      <c r="D2" s="229"/>
      <c r="E2" s="229"/>
      <c r="F2" s="229"/>
      <c r="G2" s="229"/>
      <c r="H2" s="229"/>
    </row>
    <row r="3" spans="1:8">
      <c r="A3" s="229" t="s">
        <v>43</v>
      </c>
      <c r="B3" s="229"/>
      <c r="C3" s="229"/>
      <c r="D3" s="229"/>
      <c r="E3" s="229"/>
      <c r="F3" s="229"/>
      <c r="G3" s="229"/>
      <c r="H3" s="229"/>
    </row>
    <row r="4" spans="1:8" ht="12.75" customHeight="1"/>
    <row r="5" spans="1:8">
      <c r="A5" s="41" t="s">
        <v>197</v>
      </c>
    </row>
    <row r="6" spans="1:8">
      <c r="A6" s="42" t="s">
        <v>40</v>
      </c>
    </row>
    <row r="7" spans="1:8" ht="46.5">
      <c r="A7" s="167" t="s">
        <v>76</v>
      </c>
      <c r="B7" s="167" t="s">
        <v>77</v>
      </c>
      <c r="C7" s="167" t="s">
        <v>78</v>
      </c>
      <c r="D7" s="168" t="s">
        <v>198</v>
      </c>
      <c r="E7" s="167" t="s">
        <v>199</v>
      </c>
      <c r="F7" s="167" t="s">
        <v>200</v>
      </c>
      <c r="G7" s="167" t="s">
        <v>201</v>
      </c>
      <c r="H7" s="167" t="s">
        <v>202</v>
      </c>
    </row>
    <row r="8" spans="1:8">
      <c r="A8" s="172" t="s">
        <v>80</v>
      </c>
      <c r="B8" s="172" t="s">
        <v>80</v>
      </c>
      <c r="C8" s="172" t="s">
        <v>80</v>
      </c>
      <c r="D8" s="172" t="s">
        <v>80</v>
      </c>
      <c r="E8" s="172" t="s">
        <v>80</v>
      </c>
      <c r="F8" s="172" t="s">
        <v>80</v>
      </c>
      <c r="G8" s="172" t="s">
        <v>80</v>
      </c>
      <c r="H8" s="172" t="s">
        <v>80</v>
      </c>
    </row>
    <row r="9" spans="1:8">
      <c r="A9" s="165"/>
      <c r="B9" s="165"/>
      <c r="C9" s="165"/>
      <c r="D9" s="165"/>
      <c r="E9" s="165"/>
      <c r="F9" s="165"/>
      <c r="G9" s="165"/>
      <c r="H9" s="165"/>
    </row>
    <row r="10" spans="1:8">
      <c r="A10" s="165"/>
      <c r="B10" s="165"/>
      <c r="C10" s="165"/>
      <c r="D10" s="165"/>
      <c r="E10" s="165"/>
      <c r="F10" s="165"/>
      <c r="G10" s="165"/>
      <c r="H10" s="165"/>
    </row>
    <row r="11" spans="1:8">
      <c r="A11" s="166"/>
      <c r="B11" s="166"/>
      <c r="C11" s="166"/>
      <c r="D11" s="166"/>
      <c r="E11" s="166"/>
      <c r="F11" s="166"/>
      <c r="G11" s="166"/>
      <c r="H11" s="166"/>
    </row>
    <row r="12" spans="1:8">
      <c r="A12" s="228" t="s">
        <v>71</v>
      </c>
      <c r="B12" s="228"/>
      <c r="C12" s="228"/>
      <c r="D12" s="169" t="s">
        <v>80</v>
      </c>
      <c r="E12" s="169" t="s">
        <v>80</v>
      </c>
      <c r="F12" s="169" t="s">
        <v>80</v>
      </c>
      <c r="G12" s="169" t="s">
        <v>80</v>
      </c>
      <c r="H12" s="169" t="s">
        <v>80</v>
      </c>
    </row>
    <row r="13" spans="1:8" ht="17.25" customHeight="1"/>
    <row r="14" spans="1:8">
      <c r="A14" s="42" t="s">
        <v>41</v>
      </c>
    </row>
    <row r="15" spans="1:8" ht="46.5">
      <c r="A15" s="167" t="s">
        <v>76</v>
      </c>
      <c r="B15" s="167" t="s">
        <v>77</v>
      </c>
      <c r="C15" s="167" t="s">
        <v>78</v>
      </c>
      <c r="D15" s="168" t="s">
        <v>198</v>
      </c>
      <c r="E15" s="167" t="s">
        <v>199</v>
      </c>
      <c r="F15" s="167" t="s">
        <v>200</v>
      </c>
      <c r="G15" s="167" t="s">
        <v>201</v>
      </c>
      <c r="H15" s="167" t="s">
        <v>202</v>
      </c>
    </row>
    <row r="16" spans="1:8">
      <c r="A16" s="172" t="s">
        <v>80</v>
      </c>
      <c r="B16" s="172" t="s">
        <v>80</v>
      </c>
      <c r="C16" s="172" t="s">
        <v>80</v>
      </c>
      <c r="D16" s="172" t="s">
        <v>80</v>
      </c>
      <c r="E16" s="172" t="s">
        <v>80</v>
      </c>
      <c r="F16" s="172" t="s">
        <v>80</v>
      </c>
      <c r="G16" s="172" t="s">
        <v>80</v>
      </c>
      <c r="H16" s="172" t="s">
        <v>80</v>
      </c>
    </row>
    <row r="17" spans="1:8">
      <c r="A17" s="165"/>
      <c r="B17" s="165"/>
      <c r="C17" s="165"/>
      <c r="D17" s="165"/>
      <c r="E17" s="165"/>
      <c r="F17" s="165"/>
      <c r="G17" s="165"/>
      <c r="H17" s="165"/>
    </row>
    <row r="18" spans="1:8">
      <c r="A18" s="165"/>
      <c r="B18" s="165"/>
      <c r="C18" s="165"/>
      <c r="D18" s="165"/>
      <c r="E18" s="165"/>
      <c r="F18" s="165"/>
      <c r="G18" s="165"/>
      <c r="H18" s="165"/>
    </row>
    <row r="19" spans="1:8">
      <c r="A19" s="166"/>
      <c r="B19" s="166"/>
      <c r="C19" s="166"/>
      <c r="D19" s="166"/>
      <c r="E19" s="166"/>
      <c r="F19" s="166"/>
      <c r="G19" s="166"/>
      <c r="H19" s="166"/>
    </row>
    <row r="20" spans="1:8">
      <c r="A20" s="228" t="s">
        <v>71</v>
      </c>
      <c r="B20" s="228"/>
      <c r="C20" s="228"/>
      <c r="D20" s="169" t="s">
        <v>80</v>
      </c>
      <c r="E20" s="169" t="s">
        <v>80</v>
      </c>
      <c r="F20" s="169" t="s">
        <v>80</v>
      </c>
      <c r="G20" s="169" t="s">
        <v>80</v>
      </c>
      <c r="H20" s="169" t="s">
        <v>80</v>
      </c>
    </row>
  </sheetData>
  <mergeCells count="5">
    <mergeCell ref="A12:C12"/>
    <mergeCell ref="A20:C20"/>
    <mergeCell ref="A1:H1"/>
    <mergeCell ref="A2:H2"/>
    <mergeCell ref="A3:H3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H38"/>
  <sheetViews>
    <sheetView workbookViewId="0">
      <selection activeCell="D14" sqref="D14"/>
    </sheetView>
  </sheetViews>
  <sheetFormatPr defaultRowHeight="23.25"/>
  <cols>
    <col min="1" max="1" width="15.5" style="41" customWidth="1"/>
    <col min="2" max="2" width="18.25" style="41" customWidth="1"/>
    <col min="3" max="3" width="37.25" style="41" bestFit="1" customWidth="1"/>
    <col min="4" max="7" width="11.125" style="41" bestFit="1" customWidth="1"/>
    <col min="8" max="8" width="10.875" style="41" bestFit="1" customWidth="1"/>
    <col min="9" max="16384" width="9" style="41"/>
  </cols>
  <sheetData>
    <row r="1" spans="1:8">
      <c r="A1" s="229" t="s">
        <v>196</v>
      </c>
      <c r="B1" s="229"/>
      <c r="C1" s="229"/>
      <c r="D1" s="229"/>
      <c r="E1" s="229"/>
      <c r="F1" s="229"/>
      <c r="G1" s="229"/>
      <c r="H1" s="229"/>
    </row>
    <row r="2" spans="1:8">
      <c r="A2" s="229" t="s">
        <v>42</v>
      </c>
      <c r="B2" s="229"/>
      <c r="C2" s="229"/>
      <c r="D2" s="229"/>
      <c r="E2" s="229"/>
      <c r="F2" s="229"/>
      <c r="G2" s="229"/>
      <c r="H2" s="229"/>
    </row>
    <row r="3" spans="1:8">
      <c r="A3" s="229" t="s">
        <v>43</v>
      </c>
      <c r="B3" s="229"/>
      <c r="C3" s="229"/>
      <c r="D3" s="229"/>
      <c r="E3" s="229"/>
      <c r="F3" s="229"/>
      <c r="G3" s="229"/>
      <c r="H3" s="229"/>
    </row>
    <row r="4" spans="1:8" ht="15" customHeight="1"/>
    <row r="5" spans="1:8">
      <c r="A5" s="41" t="s">
        <v>240</v>
      </c>
    </row>
    <row r="6" spans="1:8">
      <c r="A6" s="41" t="s">
        <v>40</v>
      </c>
    </row>
    <row r="7" spans="1:8" ht="46.5">
      <c r="A7" s="167" t="s">
        <v>76</v>
      </c>
      <c r="B7" s="167" t="s">
        <v>77</v>
      </c>
      <c r="C7" s="167" t="s">
        <v>78</v>
      </c>
      <c r="D7" s="168" t="s">
        <v>198</v>
      </c>
      <c r="E7" s="167" t="s">
        <v>199</v>
      </c>
      <c r="F7" s="167" t="s">
        <v>200</v>
      </c>
      <c r="G7" s="167" t="s">
        <v>201</v>
      </c>
      <c r="H7" s="167" t="s">
        <v>202</v>
      </c>
    </row>
    <row r="8" spans="1:8" s="174" customFormat="1" ht="21">
      <c r="A8" s="173" t="s">
        <v>203</v>
      </c>
      <c r="B8" s="173" t="s">
        <v>204</v>
      </c>
      <c r="C8" s="173" t="s">
        <v>205</v>
      </c>
      <c r="D8" s="176">
        <v>488000</v>
      </c>
      <c r="E8" s="176">
        <v>479000</v>
      </c>
      <c r="F8" s="179">
        <v>0</v>
      </c>
      <c r="G8" s="179">
        <f>E8-F8</f>
        <v>479000</v>
      </c>
      <c r="H8" s="179">
        <v>0</v>
      </c>
    </row>
    <row r="9" spans="1:8" s="174" customFormat="1" ht="9.75" customHeight="1">
      <c r="A9" s="175"/>
      <c r="B9" s="175"/>
      <c r="C9" s="175"/>
      <c r="D9" s="177"/>
      <c r="E9" s="177"/>
      <c r="F9" s="175"/>
      <c r="G9" s="175"/>
      <c r="H9" s="175"/>
    </row>
    <row r="10" spans="1:8" s="174" customFormat="1" ht="21">
      <c r="A10" s="173" t="s">
        <v>203</v>
      </c>
      <c r="B10" s="173" t="s">
        <v>204</v>
      </c>
      <c r="C10" s="173" t="s">
        <v>206</v>
      </c>
      <c r="D10" s="176">
        <v>495000</v>
      </c>
      <c r="E10" s="176">
        <v>495000</v>
      </c>
      <c r="F10" s="179">
        <v>0</v>
      </c>
      <c r="G10" s="179">
        <f>E10-F10</f>
        <v>495000</v>
      </c>
      <c r="H10" s="179">
        <v>0</v>
      </c>
    </row>
    <row r="11" spans="1:8" s="174" customFormat="1" ht="9" customHeight="1">
      <c r="A11" s="175"/>
      <c r="B11" s="175"/>
      <c r="C11" s="175"/>
      <c r="D11" s="177"/>
      <c r="E11" s="177"/>
      <c r="F11" s="180"/>
      <c r="G11" s="180"/>
      <c r="H11" s="180"/>
    </row>
    <row r="12" spans="1:8" s="174" customFormat="1" ht="21">
      <c r="A12" s="173" t="s">
        <v>203</v>
      </c>
      <c r="B12" s="173" t="s">
        <v>204</v>
      </c>
      <c r="C12" s="173" t="s">
        <v>207</v>
      </c>
      <c r="D12" s="176">
        <v>498000</v>
      </c>
      <c r="E12" s="176">
        <v>459000</v>
      </c>
      <c r="F12" s="179">
        <v>0</v>
      </c>
      <c r="G12" s="179">
        <f>E12-F12</f>
        <v>459000</v>
      </c>
      <c r="H12" s="179">
        <v>0</v>
      </c>
    </row>
    <row r="13" spans="1:8" s="174" customFormat="1" ht="9" customHeight="1">
      <c r="A13" s="175"/>
      <c r="B13" s="175"/>
      <c r="C13" s="175"/>
      <c r="D13" s="177"/>
      <c r="E13" s="177"/>
      <c r="F13" s="180"/>
      <c r="G13" s="180"/>
      <c r="H13" s="180"/>
    </row>
    <row r="14" spans="1:8" s="174" customFormat="1" ht="21">
      <c r="A14" s="173" t="s">
        <v>203</v>
      </c>
      <c r="B14" s="173" t="s">
        <v>204</v>
      </c>
      <c r="C14" s="173" t="s">
        <v>208</v>
      </c>
      <c r="D14" s="176">
        <v>455000</v>
      </c>
      <c r="E14" s="176">
        <v>455000</v>
      </c>
      <c r="F14" s="179">
        <v>0</v>
      </c>
      <c r="G14" s="179">
        <f>E14-F14</f>
        <v>455000</v>
      </c>
      <c r="H14" s="179">
        <v>0</v>
      </c>
    </row>
    <row r="15" spans="1:8" s="174" customFormat="1" ht="9" customHeight="1">
      <c r="A15" s="175"/>
      <c r="B15" s="175"/>
      <c r="C15" s="175"/>
      <c r="D15" s="177"/>
      <c r="E15" s="177"/>
      <c r="F15" s="180"/>
      <c r="G15" s="180"/>
      <c r="H15" s="180"/>
    </row>
    <row r="16" spans="1:8">
      <c r="A16" s="228" t="s">
        <v>71</v>
      </c>
      <c r="B16" s="228"/>
      <c r="C16" s="228"/>
      <c r="D16" s="178">
        <f>SUM(D8:D14)</f>
        <v>1936000</v>
      </c>
      <c r="E16" s="178">
        <f t="shared" ref="E16:H16" si="0">SUM(E8:E14)</f>
        <v>1888000</v>
      </c>
      <c r="F16" s="178">
        <f t="shared" si="0"/>
        <v>0</v>
      </c>
      <c r="G16" s="178">
        <f t="shared" si="0"/>
        <v>1888000</v>
      </c>
      <c r="H16" s="178">
        <f t="shared" si="0"/>
        <v>0</v>
      </c>
    </row>
    <row r="17" spans="1:8" ht="15" customHeight="1"/>
    <row r="25" spans="1:8">
      <c r="A25" s="229" t="s">
        <v>215</v>
      </c>
      <c r="B25" s="229"/>
      <c r="C25" s="229"/>
      <c r="D25" s="229"/>
      <c r="E25" s="229"/>
      <c r="F25" s="229"/>
      <c r="G25" s="229"/>
      <c r="H25" s="229"/>
    </row>
    <row r="26" spans="1:8">
      <c r="A26" s="41" t="s">
        <v>41</v>
      </c>
    </row>
    <row r="27" spans="1:8" ht="46.5">
      <c r="A27" s="167" t="s">
        <v>76</v>
      </c>
      <c r="B27" s="167" t="s">
        <v>77</v>
      </c>
      <c r="C27" s="167" t="s">
        <v>78</v>
      </c>
      <c r="D27" s="168" t="s">
        <v>198</v>
      </c>
      <c r="E27" s="167" t="s">
        <v>199</v>
      </c>
      <c r="F27" s="167" t="s">
        <v>200</v>
      </c>
      <c r="G27" s="167" t="s">
        <v>201</v>
      </c>
      <c r="H27" s="167" t="s">
        <v>202</v>
      </c>
    </row>
    <row r="28" spans="1:8" s="174" customFormat="1" ht="42">
      <c r="A28" s="181" t="s">
        <v>203</v>
      </c>
      <c r="B28" s="182" t="s">
        <v>209</v>
      </c>
      <c r="C28" s="181" t="s">
        <v>210</v>
      </c>
      <c r="D28" s="183">
        <v>110000</v>
      </c>
      <c r="E28" s="183">
        <v>110000</v>
      </c>
      <c r="F28" s="184">
        <v>110000</v>
      </c>
      <c r="G28" s="184">
        <f>E28-F28</f>
        <v>0</v>
      </c>
      <c r="H28" s="184">
        <v>0</v>
      </c>
    </row>
    <row r="29" spans="1:8" s="174" customFormat="1" ht="9.75" customHeight="1">
      <c r="A29" s="175"/>
      <c r="B29" s="175"/>
      <c r="C29" s="175"/>
      <c r="D29" s="177"/>
      <c r="E29" s="177"/>
      <c r="F29" s="175"/>
      <c r="G29" s="175"/>
      <c r="H29" s="175"/>
    </row>
    <row r="30" spans="1:8" s="174" customFormat="1" ht="42">
      <c r="A30" s="181" t="s">
        <v>203</v>
      </c>
      <c r="B30" s="182" t="s">
        <v>209</v>
      </c>
      <c r="C30" s="181" t="s">
        <v>211</v>
      </c>
      <c r="D30" s="183">
        <v>110000</v>
      </c>
      <c r="E30" s="183">
        <v>110000</v>
      </c>
      <c r="F30" s="184">
        <v>110000</v>
      </c>
      <c r="G30" s="184">
        <f>E30-F30</f>
        <v>0</v>
      </c>
      <c r="H30" s="184">
        <v>0</v>
      </c>
    </row>
    <row r="31" spans="1:8" s="174" customFormat="1" ht="9" customHeight="1">
      <c r="A31" s="175"/>
      <c r="B31" s="175"/>
      <c r="C31" s="175"/>
      <c r="D31" s="177"/>
      <c r="E31" s="177"/>
      <c r="F31" s="180"/>
      <c r="G31" s="180"/>
      <c r="H31" s="180"/>
    </row>
    <row r="32" spans="1:8" s="174" customFormat="1" ht="42">
      <c r="A32" s="181" t="s">
        <v>203</v>
      </c>
      <c r="B32" s="182" t="s">
        <v>209</v>
      </c>
      <c r="C32" s="181" t="s">
        <v>212</v>
      </c>
      <c r="D32" s="183">
        <v>110000</v>
      </c>
      <c r="E32" s="183">
        <v>110000</v>
      </c>
      <c r="F32" s="184">
        <v>110000</v>
      </c>
      <c r="G32" s="184">
        <f>E32-F32</f>
        <v>0</v>
      </c>
      <c r="H32" s="184">
        <v>0</v>
      </c>
    </row>
    <row r="33" spans="1:8" s="174" customFormat="1" ht="9" customHeight="1">
      <c r="A33" s="175"/>
      <c r="B33" s="175"/>
      <c r="C33" s="175"/>
      <c r="D33" s="177"/>
      <c r="E33" s="177"/>
      <c r="F33" s="180"/>
      <c r="G33" s="180"/>
      <c r="H33" s="180"/>
    </row>
    <row r="34" spans="1:8" s="174" customFormat="1" ht="42">
      <c r="A34" s="181" t="s">
        <v>203</v>
      </c>
      <c r="B34" s="182" t="s">
        <v>209</v>
      </c>
      <c r="C34" s="181" t="s">
        <v>214</v>
      </c>
      <c r="D34" s="183">
        <v>190000</v>
      </c>
      <c r="E34" s="183">
        <v>190000</v>
      </c>
      <c r="F34" s="184">
        <v>190000</v>
      </c>
      <c r="G34" s="184">
        <f>E34-F34</f>
        <v>0</v>
      </c>
      <c r="H34" s="184">
        <v>0</v>
      </c>
    </row>
    <row r="35" spans="1:8" s="174" customFormat="1" ht="9" customHeight="1">
      <c r="A35" s="175"/>
      <c r="B35" s="175"/>
      <c r="C35" s="175"/>
      <c r="D35" s="177"/>
      <c r="E35" s="177"/>
      <c r="F35" s="180"/>
      <c r="G35" s="180"/>
      <c r="H35" s="180"/>
    </row>
    <row r="36" spans="1:8" s="174" customFormat="1" ht="42">
      <c r="A36" s="181" t="s">
        <v>203</v>
      </c>
      <c r="B36" s="182" t="s">
        <v>209</v>
      </c>
      <c r="C36" s="185" t="s">
        <v>213</v>
      </c>
      <c r="D36" s="183">
        <v>480000</v>
      </c>
      <c r="E36" s="183">
        <v>480000</v>
      </c>
      <c r="F36" s="184">
        <v>480000</v>
      </c>
      <c r="G36" s="184">
        <f>E36-F36</f>
        <v>0</v>
      </c>
      <c r="H36" s="184">
        <v>0</v>
      </c>
    </row>
    <row r="37" spans="1:8" s="174" customFormat="1" ht="9" customHeight="1">
      <c r="A37" s="175"/>
      <c r="B37" s="175"/>
      <c r="C37" s="175"/>
      <c r="D37" s="177"/>
      <c r="E37" s="177"/>
      <c r="F37" s="180"/>
      <c r="G37" s="180"/>
      <c r="H37" s="180"/>
    </row>
    <row r="38" spans="1:8">
      <c r="A38" s="228" t="s">
        <v>71</v>
      </c>
      <c r="B38" s="228"/>
      <c r="C38" s="228"/>
      <c r="D38" s="178">
        <f>SUM(D28:D36)</f>
        <v>1000000</v>
      </c>
      <c r="E38" s="178">
        <f>SUM(E28:E36)</f>
        <v>1000000</v>
      </c>
      <c r="F38" s="178">
        <f>SUM(F28:F36)</f>
        <v>1000000</v>
      </c>
      <c r="G38" s="178">
        <f>SUM(G28:G36)</f>
        <v>0</v>
      </c>
      <c r="H38" s="178">
        <f>SUM(H28:H36)</f>
        <v>0</v>
      </c>
    </row>
  </sheetData>
  <mergeCells count="6">
    <mergeCell ref="A38:C38"/>
    <mergeCell ref="A25:H25"/>
    <mergeCell ref="A16:C16"/>
    <mergeCell ref="A1:H1"/>
    <mergeCell ref="A2:H2"/>
    <mergeCell ref="A3:H3"/>
  </mergeCells>
  <pageMargins left="0.7086614173228347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5" sqref="E15"/>
    </sheetView>
  </sheetViews>
  <sheetFormatPr defaultRowHeight="23.25"/>
  <cols>
    <col min="1" max="1" width="11.25" style="41" customWidth="1"/>
    <col min="2" max="2" width="3.375" style="41" customWidth="1"/>
    <col min="3" max="16384" width="9" style="41"/>
  </cols>
  <sheetData>
    <row r="1" spans="1:10" s="1" customFormat="1" ht="21.9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1" customFormat="1" ht="21.95" customHeight="1">
      <c r="A2" s="187" t="s">
        <v>42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1" customFormat="1" ht="21.95" customHeight="1">
      <c r="A3" s="187" t="s">
        <v>43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>
      <c r="A4" s="42" t="s">
        <v>44</v>
      </c>
    </row>
    <row r="5" spans="1:10">
      <c r="B5" s="114" t="s">
        <v>116</v>
      </c>
    </row>
    <row r="6" spans="1:10">
      <c r="A6" s="41" t="s">
        <v>192</v>
      </c>
      <c r="B6" s="114"/>
    </row>
    <row r="7" spans="1:10">
      <c r="A7" s="41" t="s">
        <v>117</v>
      </c>
      <c r="B7" s="114"/>
    </row>
    <row r="8" spans="1:10">
      <c r="A8" s="41" t="s">
        <v>118</v>
      </c>
      <c r="B8" s="114"/>
    </row>
    <row r="9" spans="1:10">
      <c r="A9" s="41" t="s">
        <v>119</v>
      </c>
      <c r="B9" s="114"/>
    </row>
    <row r="10" spans="1:10">
      <c r="A10" s="41" t="s">
        <v>120</v>
      </c>
      <c r="B10" s="114"/>
    </row>
    <row r="11" spans="1:10">
      <c r="A11" s="42" t="s">
        <v>45</v>
      </c>
    </row>
    <row r="12" spans="1:10">
      <c r="B12" s="41" t="s">
        <v>46</v>
      </c>
    </row>
    <row r="13" spans="1:10">
      <c r="C13" s="41" t="s">
        <v>47</v>
      </c>
    </row>
    <row r="14" spans="1:10">
      <c r="A14" s="41" t="s">
        <v>48</v>
      </c>
    </row>
    <row r="15" spans="1:10">
      <c r="A15" s="41" t="s">
        <v>49</v>
      </c>
    </row>
    <row r="16" spans="1:10">
      <c r="A16" s="41" t="s">
        <v>50</v>
      </c>
    </row>
    <row r="17" spans="2:2">
      <c r="B17" s="114" t="s">
        <v>51</v>
      </c>
    </row>
  </sheetData>
  <mergeCells count="3">
    <mergeCell ref="A1:J1"/>
    <mergeCell ref="A2:J2"/>
    <mergeCell ref="A3:J3"/>
  </mergeCells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F44"/>
  <sheetViews>
    <sheetView tabSelected="1" topLeftCell="A29" zoomScaleSheetLayoutView="100" workbookViewId="0">
      <selection activeCell="A38" sqref="A38"/>
    </sheetView>
  </sheetViews>
  <sheetFormatPr defaultColWidth="9" defaultRowHeight="24"/>
  <cols>
    <col min="1" max="1" width="30.75" style="1" customWidth="1"/>
    <col min="2" max="2" width="12" style="1" customWidth="1"/>
    <col min="3" max="3" width="12.5" style="43" customWidth="1"/>
    <col min="4" max="4" width="18.5" style="43" customWidth="1"/>
    <col min="5" max="5" width="12" style="43" bestFit="1" customWidth="1"/>
    <col min="6" max="6" width="12.125" style="43" customWidth="1"/>
    <col min="7" max="16384" width="9" style="1"/>
  </cols>
  <sheetData>
    <row r="1" spans="1:6" ht="21.95" customHeight="1">
      <c r="A1" s="201" t="s">
        <v>0</v>
      </c>
      <c r="B1" s="201"/>
      <c r="C1" s="201"/>
      <c r="D1" s="201"/>
      <c r="E1" s="201"/>
      <c r="F1" s="201"/>
    </row>
    <row r="2" spans="1:6" ht="21.95" customHeight="1">
      <c r="A2" s="201" t="s">
        <v>42</v>
      </c>
      <c r="B2" s="201"/>
      <c r="C2" s="201"/>
      <c r="D2" s="201"/>
      <c r="E2" s="201"/>
      <c r="F2" s="201"/>
    </row>
    <row r="3" spans="1:6" ht="21.95" customHeight="1">
      <c r="A3" s="201" t="s">
        <v>43</v>
      </c>
      <c r="B3" s="201"/>
      <c r="C3" s="201"/>
      <c r="D3" s="201"/>
      <c r="E3" s="201"/>
      <c r="F3" s="201"/>
    </row>
    <row r="4" spans="1:6" ht="20.100000000000001" customHeight="1">
      <c r="A4" s="202" t="s">
        <v>64</v>
      </c>
      <c r="B4" s="202"/>
      <c r="C4" s="202"/>
      <c r="D4" s="202"/>
      <c r="E4" s="202"/>
      <c r="F4" s="202"/>
    </row>
    <row r="5" spans="1:6" ht="9.9499999999999993" customHeight="1">
      <c r="A5" s="203"/>
      <c r="B5" s="203"/>
      <c r="C5" s="203"/>
      <c r="D5" s="203"/>
      <c r="E5" s="203"/>
      <c r="F5" s="203"/>
    </row>
    <row r="6" spans="1:6">
      <c r="A6" s="192" t="s">
        <v>52</v>
      </c>
      <c r="B6" s="194" t="s">
        <v>65</v>
      </c>
      <c r="C6" s="195"/>
      <c r="D6" s="198" t="s">
        <v>53</v>
      </c>
      <c r="E6" s="198"/>
      <c r="F6" s="198"/>
    </row>
    <row r="7" spans="1:6" s="43" customFormat="1">
      <c r="A7" s="193"/>
      <c r="B7" s="196"/>
      <c r="C7" s="197"/>
      <c r="D7" s="109" t="s">
        <v>54</v>
      </c>
      <c r="E7" s="199" t="s">
        <v>55</v>
      </c>
      <c r="F7" s="200"/>
    </row>
    <row r="8" spans="1:6" s="43" customFormat="1" ht="20.100000000000001" customHeight="1">
      <c r="A8" s="54"/>
      <c r="B8" s="56" t="s">
        <v>66</v>
      </c>
      <c r="C8" s="56" t="s">
        <v>67</v>
      </c>
      <c r="D8" s="55"/>
      <c r="E8" s="56" t="s">
        <v>66</v>
      </c>
      <c r="F8" s="56" t="s">
        <v>67</v>
      </c>
    </row>
    <row r="9" spans="1:6" s="43" customFormat="1" ht="20.100000000000001" customHeight="1">
      <c r="A9" s="44" t="s">
        <v>56</v>
      </c>
      <c r="B9" s="22"/>
      <c r="C9" s="45"/>
      <c r="D9" s="48"/>
      <c r="E9" s="48"/>
      <c r="F9" s="45"/>
    </row>
    <row r="10" spans="1:6" s="43" customFormat="1" ht="20.100000000000001" customHeight="1">
      <c r="A10" s="46" t="s">
        <v>186</v>
      </c>
      <c r="B10" s="230">
        <v>200000</v>
      </c>
      <c r="C10" s="47">
        <v>200000</v>
      </c>
      <c r="D10" s="47" t="s">
        <v>57</v>
      </c>
      <c r="E10" s="47">
        <v>10908619</v>
      </c>
      <c r="F10" s="47">
        <v>9406794</v>
      </c>
    </row>
    <row r="11" spans="1:6" s="43" customFormat="1" ht="20.100000000000001" customHeight="1">
      <c r="A11" s="46" t="s">
        <v>187</v>
      </c>
      <c r="B11" s="230">
        <v>5604100</v>
      </c>
      <c r="C11" s="47">
        <v>5455100</v>
      </c>
      <c r="D11" s="47" t="s">
        <v>58</v>
      </c>
      <c r="E11" s="47">
        <v>21593500</v>
      </c>
      <c r="F11" s="47">
        <v>25863500</v>
      </c>
    </row>
    <row r="12" spans="1:6" s="43" customFormat="1" ht="20.100000000000001" customHeight="1">
      <c r="A12" s="46" t="s">
        <v>243</v>
      </c>
      <c r="B12" s="230">
        <v>19119500</v>
      </c>
      <c r="C12" s="47">
        <v>19119500</v>
      </c>
      <c r="D12" s="47" t="s">
        <v>59</v>
      </c>
      <c r="E12" s="47">
        <v>7133000</v>
      </c>
      <c r="F12" s="47">
        <v>2593000</v>
      </c>
    </row>
    <row r="13" spans="1:6" s="43" customFormat="1" ht="20.100000000000001" customHeight="1">
      <c r="A13" s="46" t="s">
        <v>244</v>
      </c>
      <c r="B13" s="230">
        <v>0</v>
      </c>
      <c r="C13" s="47">
        <v>2457000</v>
      </c>
      <c r="D13" s="48"/>
      <c r="E13" s="48"/>
      <c r="F13" s="47"/>
    </row>
    <row r="14" spans="1:6" s="43" customFormat="1" ht="20.100000000000001" customHeight="1">
      <c r="A14" s="46" t="s">
        <v>245</v>
      </c>
      <c r="B14" s="230">
        <v>473156</v>
      </c>
      <c r="C14" s="47">
        <v>473156</v>
      </c>
      <c r="D14" s="48"/>
      <c r="E14" s="48"/>
      <c r="F14" s="47"/>
    </row>
    <row r="15" spans="1:6" s="43" customFormat="1" ht="20.100000000000001" customHeight="1">
      <c r="A15" s="49"/>
      <c r="B15" s="139"/>
      <c r="C15" s="47"/>
      <c r="D15" s="48"/>
      <c r="E15" s="48"/>
      <c r="F15" s="47"/>
    </row>
    <row r="16" spans="1:6" s="43" customFormat="1" ht="20.100000000000001" customHeight="1">
      <c r="A16" s="44" t="s">
        <v>60</v>
      </c>
      <c r="B16" s="140"/>
      <c r="C16" s="47"/>
      <c r="D16" s="48"/>
      <c r="E16" s="48"/>
      <c r="F16" s="47"/>
    </row>
    <row r="17" spans="1:6" s="43" customFormat="1" ht="20.100000000000001" customHeight="1">
      <c r="A17" s="49" t="s">
        <v>216</v>
      </c>
      <c r="B17" s="139">
        <v>1738280</v>
      </c>
      <c r="C17" s="47">
        <v>4346280</v>
      </c>
      <c r="D17" s="48"/>
      <c r="E17" s="48"/>
      <c r="F17" s="47"/>
    </row>
    <row r="18" spans="1:6" s="43" customFormat="1" ht="20.100000000000001" customHeight="1">
      <c r="A18" s="49" t="s">
        <v>217</v>
      </c>
      <c r="B18" s="139">
        <v>789220</v>
      </c>
      <c r="C18" s="47">
        <v>1424118</v>
      </c>
      <c r="D18" s="48"/>
      <c r="E18" s="48"/>
      <c r="F18" s="47"/>
    </row>
    <row r="19" spans="1:6" s="43" customFormat="1" ht="20.100000000000001" customHeight="1">
      <c r="A19" s="49" t="s">
        <v>188</v>
      </c>
      <c r="B19" s="139">
        <v>96000</v>
      </c>
      <c r="C19" s="47">
        <v>118990</v>
      </c>
      <c r="D19" s="48"/>
      <c r="E19" s="48"/>
      <c r="F19" s="47"/>
    </row>
    <row r="20" spans="1:6" s="43" customFormat="1" ht="20.100000000000001" customHeight="1">
      <c r="A20" s="49" t="s">
        <v>218</v>
      </c>
      <c r="B20" s="139">
        <v>628690</v>
      </c>
      <c r="C20" s="47">
        <v>663220</v>
      </c>
      <c r="D20" s="48"/>
      <c r="E20" s="48"/>
      <c r="F20" s="47"/>
    </row>
    <row r="21" spans="1:6" s="43" customFormat="1" ht="20.100000000000001" customHeight="1">
      <c r="A21" s="49" t="s">
        <v>219</v>
      </c>
      <c r="B21" s="139">
        <v>104000</v>
      </c>
      <c r="C21" s="47">
        <v>196530</v>
      </c>
      <c r="D21" s="48"/>
      <c r="E21" s="48"/>
      <c r="F21" s="47"/>
    </row>
    <row r="22" spans="1:6" s="43" customFormat="1" ht="20.100000000000001" customHeight="1">
      <c r="A22" s="49" t="s">
        <v>220</v>
      </c>
      <c r="B22" s="139">
        <v>57000</v>
      </c>
      <c r="C22" s="47">
        <v>76900</v>
      </c>
      <c r="D22" s="48"/>
      <c r="E22" s="48"/>
      <c r="F22" s="47"/>
    </row>
    <row r="23" spans="1:6" s="43" customFormat="1" ht="20.100000000000001" customHeight="1">
      <c r="A23" s="49" t="s">
        <v>189</v>
      </c>
      <c r="B23" s="139">
        <v>112850</v>
      </c>
      <c r="C23" s="47">
        <v>337900</v>
      </c>
      <c r="D23" s="48"/>
      <c r="E23" s="48"/>
      <c r="F23" s="47"/>
    </row>
    <row r="24" spans="1:6" s="43" customFormat="1" ht="20.100000000000001" customHeight="1">
      <c r="A24" s="49" t="s">
        <v>190</v>
      </c>
      <c r="B24" s="139">
        <v>8600</v>
      </c>
      <c r="C24" s="47">
        <v>8600</v>
      </c>
      <c r="D24" s="48"/>
      <c r="E24" s="48"/>
      <c r="F24" s="47"/>
    </row>
    <row r="25" spans="1:6" s="43" customFormat="1" ht="20.100000000000001" customHeight="1">
      <c r="A25" s="49" t="s">
        <v>221</v>
      </c>
      <c r="B25" s="139">
        <v>2750000</v>
      </c>
      <c r="C25" s="47">
        <v>2750000</v>
      </c>
      <c r="D25" s="48"/>
      <c r="E25" s="48"/>
      <c r="F25" s="47"/>
    </row>
    <row r="26" spans="1:6" s="43" customFormat="1" ht="20.100000000000001" customHeight="1">
      <c r="A26" s="49" t="s">
        <v>222</v>
      </c>
      <c r="B26" s="139">
        <v>7133000</v>
      </c>
      <c r="C26" s="47">
        <v>0</v>
      </c>
      <c r="D26" s="48"/>
      <c r="E26" s="48"/>
      <c r="F26" s="47"/>
    </row>
    <row r="27" spans="1:6" s="43" customFormat="1" ht="20.100000000000001" customHeight="1">
      <c r="A27" s="49" t="s">
        <v>223</v>
      </c>
      <c r="B27" s="139">
        <v>694023</v>
      </c>
      <c r="C27" s="47">
        <v>144100</v>
      </c>
      <c r="D27" s="48"/>
      <c r="E27" s="48"/>
      <c r="F27" s="47"/>
    </row>
    <row r="28" spans="1:6" s="43" customFormat="1" ht="20.100000000000001" customHeight="1">
      <c r="A28" s="49" t="s">
        <v>224</v>
      </c>
      <c r="B28" s="139">
        <v>62200</v>
      </c>
      <c r="C28" s="47">
        <f>[1]กระดาษทำการงบทรัพย์สิน!E30</f>
        <v>62200</v>
      </c>
      <c r="D28" s="48"/>
      <c r="E28" s="48"/>
      <c r="F28" s="47"/>
    </row>
    <row r="29" spans="1:6" ht="20.100000000000001" customHeight="1">
      <c r="A29" s="49" t="s">
        <v>191</v>
      </c>
      <c r="B29" s="139">
        <v>64500</v>
      </c>
      <c r="C29" s="47">
        <v>29700</v>
      </c>
      <c r="D29" s="48"/>
      <c r="E29" s="48"/>
      <c r="F29" s="47"/>
    </row>
    <row r="30" spans="1:6" ht="20.100000000000001" customHeight="1">
      <c r="A30" s="49"/>
      <c r="B30" s="139"/>
      <c r="C30" s="50"/>
      <c r="D30" s="48"/>
      <c r="E30" s="48"/>
      <c r="F30" s="50"/>
    </row>
    <row r="31" spans="1:6" s="33" customFormat="1" ht="26.25" customHeight="1" thickBot="1">
      <c r="A31" s="51" t="s">
        <v>61</v>
      </c>
      <c r="B31" s="141">
        <f>SUM(B10:B30)</f>
        <v>39635119</v>
      </c>
      <c r="C31" s="52">
        <f>SUM(C10:C30)</f>
        <v>37863294</v>
      </c>
      <c r="D31" s="52"/>
      <c r="E31" s="52">
        <f>SUM(E10:E30)</f>
        <v>39635119</v>
      </c>
      <c r="F31" s="52">
        <f>SUM(F10:F30)</f>
        <v>37863294</v>
      </c>
    </row>
    <row r="32" spans="1:6" s="33" customFormat="1" ht="26.25" customHeight="1" thickTop="1">
      <c r="A32" s="231"/>
      <c r="B32" s="140"/>
      <c r="C32" s="232"/>
      <c r="D32" s="232"/>
      <c r="E32" s="232"/>
      <c r="F32" s="232"/>
    </row>
    <row r="33" spans="1:6" ht="20.100000000000001" customHeight="1">
      <c r="A33" s="9"/>
      <c r="B33" s="9"/>
      <c r="C33" s="53"/>
      <c r="D33" s="53"/>
      <c r="E33" s="53"/>
      <c r="F33" s="53"/>
    </row>
    <row r="34" spans="1:6" ht="21.95" customHeight="1">
      <c r="A34" s="107" t="s">
        <v>31</v>
      </c>
      <c r="B34" s="191" t="str">
        <f>+A34</f>
        <v>(ลงชื่อ)........................................</v>
      </c>
      <c r="C34" s="191"/>
      <c r="D34" s="191"/>
      <c r="E34" s="191" t="s">
        <v>62</v>
      </c>
      <c r="F34" s="191"/>
    </row>
    <row r="35" spans="1:6" ht="21.95" customHeight="1">
      <c r="A35" s="107" t="s">
        <v>63</v>
      </c>
      <c r="B35" s="191" t="s">
        <v>34</v>
      </c>
      <c r="C35" s="191"/>
      <c r="D35" s="191"/>
      <c r="E35" s="191" t="s">
        <v>35</v>
      </c>
      <c r="F35" s="191"/>
    </row>
    <row r="36" spans="1:6" ht="21.95" customHeight="1">
      <c r="A36" s="107" t="s">
        <v>36</v>
      </c>
      <c r="B36" s="191" t="s">
        <v>37</v>
      </c>
      <c r="C36" s="191"/>
      <c r="D36" s="191"/>
      <c r="E36" s="191" t="s">
        <v>38</v>
      </c>
      <c r="F36" s="191"/>
    </row>
    <row r="37" spans="1:6">
      <c r="A37" s="9"/>
      <c r="B37" s="9"/>
      <c r="C37" s="53"/>
      <c r="D37" s="53"/>
      <c r="E37" s="53"/>
      <c r="F37" s="53"/>
    </row>
    <row r="38" spans="1:6">
      <c r="A38" s="9"/>
      <c r="B38" s="9"/>
      <c r="C38" s="53"/>
      <c r="D38" s="53"/>
      <c r="E38" s="53"/>
      <c r="F38" s="53"/>
    </row>
    <row r="39" spans="1:6">
      <c r="A39" s="9"/>
      <c r="B39" s="9"/>
      <c r="C39" s="53"/>
      <c r="D39" s="53"/>
      <c r="E39" s="53"/>
      <c r="F39" s="53"/>
    </row>
    <row r="40" spans="1:6">
      <c r="A40" s="9"/>
      <c r="B40" s="9"/>
      <c r="C40" s="53"/>
      <c r="D40" s="53"/>
      <c r="E40" s="53"/>
      <c r="F40" s="53"/>
    </row>
    <row r="41" spans="1:6">
      <c r="A41" s="9"/>
      <c r="B41" s="9"/>
      <c r="C41" s="53"/>
      <c r="D41" s="53"/>
      <c r="E41" s="53"/>
      <c r="F41" s="53"/>
    </row>
    <row r="42" spans="1:6">
      <c r="A42" s="9"/>
      <c r="B42" s="9"/>
      <c r="C42" s="53"/>
      <c r="D42" s="53"/>
      <c r="E42" s="53"/>
      <c r="F42" s="53"/>
    </row>
    <row r="43" spans="1:6">
      <c r="A43" s="9"/>
      <c r="B43" s="9"/>
      <c r="C43" s="53"/>
      <c r="D43" s="53"/>
      <c r="E43" s="53"/>
      <c r="F43" s="53"/>
    </row>
    <row r="44" spans="1:6">
      <c r="A44" s="9"/>
      <c r="B44" s="9"/>
      <c r="C44" s="53"/>
      <c r="D44" s="53"/>
      <c r="E44" s="53"/>
      <c r="F44" s="53"/>
    </row>
  </sheetData>
  <mergeCells count="15">
    <mergeCell ref="A6:A7"/>
    <mergeCell ref="B6:C7"/>
    <mergeCell ref="D6:F6"/>
    <mergeCell ref="E7:F7"/>
    <mergeCell ref="A1:F1"/>
    <mergeCell ref="A2:F2"/>
    <mergeCell ref="A3:F3"/>
    <mergeCell ref="A4:F4"/>
    <mergeCell ref="A5:F5"/>
    <mergeCell ref="B34:D34"/>
    <mergeCell ref="E34:F34"/>
    <mergeCell ref="B35:D35"/>
    <mergeCell ref="E35:F35"/>
    <mergeCell ref="B36:D36"/>
    <mergeCell ref="E36:F36"/>
  </mergeCells>
  <printOptions horizontalCentered="1" verticalCentered="1"/>
  <pageMargins left="0" right="0" top="0.15748031496062992" bottom="7.874015748031496E-2" header="0.27559055118110237" footer="0.2362204724409449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L41"/>
  <sheetViews>
    <sheetView topLeftCell="A7" zoomScaleSheetLayoutView="100" workbookViewId="0">
      <selection activeCell="E30" sqref="E30"/>
    </sheetView>
  </sheetViews>
  <sheetFormatPr defaultColWidth="9" defaultRowHeight="23.25"/>
  <cols>
    <col min="1" max="1" width="8" style="10" customWidth="1"/>
    <col min="2" max="2" width="3.5" style="10" customWidth="1"/>
    <col min="3" max="3" width="13.5" style="10" customWidth="1"/>
    <col min="4" max="4" width="2.75" style="10" customWidth="1"/>
    <col min="5" max="5" width="5.125" style="10" customWidth="1"/>
    <col min="6" max="6" width="9" style="10" customWidth="1"/>
    <col min="7" max="7" width="6.25" style="10" customWidth="1"/>
    <col min="8" max="8" width="8.25" style="10" customWidth="1"/>
    <col min="9" max="9" width="11.25" style="10" customWidth="1"/>
    <col min="10" max="10" width="12" style="10" bestFit="1" customWidth="1"/>
    <col min="11" max="11" width="4" style="10" customWidth="1"/>
    <col min="12" max="12" width="11.125" style="10" bestFit="1" customWidth="1"/>
    <col min="13" max="14" width="9" style="10"/>
    <col min="15" max="15" width="12.125" style="10" bestFit="1" customWidth="1"/>
    <col min="16" max="16384" width="9" style="10"/>
  </cols>
  <sheetData>
    <row r="1" spans="1:1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96" t="s">
        <v>66</v>
      </c>
      <c r="L5" s="96" t="s">
        <v>67</v>
      </c>
    </row>
    <row r="6" spans="1:12">
      <c r="C6" s="10" t="s">
        <v>68</v>
      </c>
      <c r="J6" s="10">
        <v>0</v>
      </c>
      <c r="L6" s="10">
        <v>0</v>
      </c>
    </row>
    <row r="7" spans="1:12">
      <c r="C7" s="10" t="s">
        <v>69</v>
      </c>
      <c r="E7" s="10" t="s">
        <v>92</v>
      </c>
      <c r="J7" s="95">
        <v>7455013.0599999996</v>
      </c>
      <c r="L7" s="95">
        <v>4640499.26</v>
      </c>
    </row>
    <row r="8" spans="1:12">
      <c r="E8" s="10" t="s">
        <v>93</v>
      </c>
      <c r="J8" s="95">
        <v>1037974.42</v>
      </c>
      <c r="L8" s="95">
        <v>1033789.72</v>
      </c>
    </row>
    <row r="9" spans="1:12">
      <c r="E9" s="10" t="s">
        <v>70</v>
      </c>
      <c r="J9" s="95">
        <v>4221743.54</v>
      </c>
      <c r="L9" s="95">
        <v>2863820.06</v>
      </c>
    </row>
    <row r="11" spans="1:12" s="15" customFormat="1" ht="24" thickBot="1">
      <c r="C11" s="204" t="s">
        <v>71</v>
      </c>
      <c r="D11" s="204"/>
      <c r="E11" s="204"/>
      <c r="F11" s="204"/>
      <c r="I11" s="24"/>
      <c r="J11" s="112">
        <f>J7+J8+J9</f>
        <v>12714731.02</v>
      </c>
      <c r="L11" s="112">
        <f>L7+L8+L9</f>
        <v>8538109.0399999991</v>
      </c>
    </row>
    <row r="12" spans="1:12" s="15" customFormat="1" ht="24" thickTop="1">
      <c r="I12" s="24"/>
      <c r="J12" s="24"/>
    </row>
    <row r="13" spans="1:12">
      <c r="A13" s="15" t="s">
        <v>226</v>
      </c>
      <c r="B13" s="15"/>
      <c r="J13" s="96" t="s">
        <v>66</v>
      </c>
      <c r="L13" s="96" t="s">
        <v>67</v>
      </c>
    </row>
    <row r="14" spans="1:12">
      <c r="A14" s="15"/>
      <c r="B14" s="15"/>
      <c r="C14" s="62" t="s">
        <v>227</v>
      </c>
      <c r="J14" s="171">
        <v>450716.2</v>
      </c>
      <c r="L14" s="171">
        <v>316517.48</v>
      </c>
    </row>
    <row r="15" spans="1:12">
      <c r="A15" s="15"/>
      <c r="B15" s="15"/>
    </row>
    <row r="16" spans="1:12" ht="24" thickBot="1">
      <c r="A16" s="15"/>
      <c r="B16" s="15"/>
      <c r="C16" s="204" t="s">
        <v>71</v>
      </c>
      <c r="D16" s="204"/>
      <c r="E16" s="204"/>
      <c r="F16" s="204"/>
      <c r="J16" s="112">
        <f>SUM(J14:J15)</f>
        <v>450716.2</v>
      </c>
      <c r="L16" s="112">
        <f>SUM(L14:L15)</f>
        <v>316517.48</v>
      </c>
    </row>
    <row r="17" spans="1:12" s="15" customFormat="1" ht="24" thickTop="1">
      <c r="I17" s="24"/>
      <c r="J17" s="24"/>
    </row>
    <row r="18" spans="1:12" s="15" customFormat="1">
      <c r="I18" s="24"/>
      <c r="J18" s="24"/>
    </row>
    <row r="19" spans="1:12">
      <c r="A19" s="15" t="s">
        <v>228</v>
      </c>
      <c r="B19" s="15"/>
      <c r="J19" s="96" t="s">
        <v>66</v>
      </c>
      <c r="L19" s="96" t="s">
        <v>67</v>
      </c>
    </row>
    <row r="20" spans="1:12">
      <c r="A20" s="15"/>
      <c r="B20" s="15"/>
      <c r="C20" s="62" t="s">
        <v>121</v>
      </c>
      <c r="J20" s="186" t="s">
        <v>80</v>
      </c>
      <c r="L20" s="95">
        <v>669590.65</v>
      </c>
    </row>
    <row r="21" spans="1:12">
      <c r="A21" s="15"/>
      <c r="B21" s="15"/>
      <c r="C21" s="62" t="s">
        <v>96</v>
      </c>
      <c r="D21" s="62"/>
      <c r="J21" s="95">
        <v>8630000</v>
      </c>
      <c r="L21" s="96" t="s">
        <v>80</v>
      </c>
    </row>
    <row r="22" spans="1:12">
      <c r="A22" s="15"/>
      <c r="B22" s="15"/>
      <c r="C22" s="62" t="s">
        <v>95</v>
      </c>
      <c r="D22" s="62"/>
    </row>
    <row r="23" spans="1:12">
      <c r="A23" s="15"/>
      <c r="B23" s="15"/>
      <c r="C23" s="62" t="s">
        <v>97</v>
      </c>
      <c r="D23" s="62"/>
      <c r="J23" s="95">
        <v>3749000</v>
      </c>
      <c r="L23" s="96" t="s">
        <v>80</v>
      </c>
    </row>
    <row r="24" spans="1:12">
      <c r="A24" s="15"/>
      <c r="B24" s="15"/>
      <c r="C24" s="62" t="s">
        <v>94</v>
      </c>
      <c r="D24" s="62"/>
    </row>
    <row r="25" spans="1:12">
      <c r="A25" s="15"/>
      <c r="B25" s="15"/>
    </row>
    <row r="26" spans="1:12" ht="24" thickBot="1">
      <c r="A26" s="15"/>
      <c r="B26" s="15"/>
      <c r="C26" s="204" t="s">
        <v>71</v>
      </c>
      <c r="D26" s="204"/>
      <c r="E26" s="204"/>
      <c r="F26" s="204"/>
      <c r="J26" s="112">
        <f>SUM(J20:J25)</f>
        <v>12379000</v>
      </c>
      <c r="L26" s="112">
        <f>SUM(L20:L25)</f>
        <v>669590.65</v>
      </c>
    </row>
    <row r="27" spans="1:12" ht="24" thickTop="1">
      <c r="A27" s="15"/>
      <c r="B27" s="15"/>
    </row>
    <row r="28" spans="1:12">
      <c r="A28" s="15"/>
      <c r="B28" s="15"/>
    </row>
    <row r="29" spans="1:12">
      <c r="A29" s="15"/>
      <c r="B29" s="15"/>
    </row>
    <row r="30" spans="1:12">
      <c r="A30" s="15"/>
      <c r="B30" s="15"/>
    </row>
    <row r="31" spans="1:12">
      <c r="A31" s="15"/>
      <c r="B31" s="15"/>
    </row>
    <row r="32" spans="1:12">
      <c r="A32" s="15"/>
      <c r="B32" s="15"/>
    </row>
    <row r="33" spans="1:2">
      <c r="A33" s="15"/>
      <c r="B33" s="15"/>
    </row>
    <row r="34" spans="1:2">
      <c r="A34" s="15"/>
      <c r="B34" s="15"/>
    </row>
    <row r="35" spans="1:2">
      <c r="A35" s="15"/>
      <c r="B35" s="15"/>
    </row>
    <row r="36" spans="1:2">
      <c r="A36" s="15"/>
      <c r="B36" s="15"/>
    </row>
    <row r="37" spans="1:2">
      <c r="A37" s="15"/>
      <c r="B37" s="15"/>
    </row>
    <row r="38" spans="1:2">
      <c r="A38" s="15"/>
      <c r="B38" s="15"/>
    </row>
    <row r="39" spans="1:2">
      <c r="A39" s="15"/>
      <c r="B39" s="15"/>
    </row>
    <row r="40" spans="1:2">
      <c r="A40" s="15"/>
      <c r="B40" s="15"/>
    </row>
    <row r="41" spans="1:2">
      <c r="A41" s="15"/>
      <c r="B41" s="15"/>
    </row>
  </sheetData>
  <mergeCells count="6">
    <mergeCell ref="A1:L1"/>
    <mergeCell ref="A2:L2"/>
    <mergeCell ref="A3:L3"/>
    <mergeCell ref="C11:F11"/>
    <mergeCell ref="C26:F26"/>
    <mergeCell ref="C16:F16"/>
  </mergeCells>
  <printOptions horizontalCentered="1"/>
  <pageMargins left="0.15748031496062992" right="0.15748031496062992" top="0.59055118110236227" bottom="0.15748031496062992" header="0.39370078740157483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29"/>
  <sheetViews>
    <sheetView topLeftCell="A13" zoomScaleSheetLayoutView="100" workbookViewId="0">
      <selection activeCell="C26" sqref="C26"/>
    </sheetView>
  </sheetViews>
  <sheetFormatPr defaultColWidth="9" defaultRowHeight="23.25"/>
  <cols>
    <col min="1" max="1" width="25.75" style="10" customWidth="1"/>
    <col min="2" max="3" width="9.375" style="10" customWidth="1"/>
    <col min="4" max="4" width="13.125" style="10" customWidth="1"/>
    <col min="5" max="6" width="9.375" style="10" customWidth="1"/>
    <col min="7" max="7" width="11.75" style="10" customWidth="1"/>
    <col min="8" max="9" width="9" style="10"/>
    <col min="10" max="10" width="12.125" style="10" bestFit="1" customWidth="1"/>
    <col min="11" max="16384" width="9" style="10"/>
  </cols>
  <sheetData>
    <row r="1" spans="1:7">
      <c r="A1" s="204" t="s">
        <v>0</v>
      </c>
      <c r="B1" s="204"/>
      <c r="C1" s="204"/>
      <c r="D1" s="204"/>
      <c r="E1" s="204"/>
      <c r="F1" s="204"/>
      <c r="G1" s="204"/>
    </row>
    <row r="2" spans="1:7">
      <c r="A2" s="204" t="s">
        <v>42</v>
      </c>
      <c r="B2" s="204"/>
      <c r="C2" s="204"/>
      <c r="D2" s="204"/>
      <c r="E2" s="204"/>
      <c r="F2" s="204"/>
      <c r="G2" s="204"/>
    </row>
    <row r="3" spans="1:7">
      <c r="A3" s="204" t="s">
        <v>43</v>
      </c>
      <c r="B3" s="204"/>
      <c r="C3" s="204"/>
      <c r="D3" s="204"/>
      <c r="E3" s="204"/>
      <c r="F3" s="204"/>
      <c r="G3" s="204"/>
    </row>
    <row r="4" spans="1:7">
      <c r="A4" s="15" t="s">
        <v>229</v>
      </c>
      <c r="B4" s="15"/>
    </row>
    <row r="5" spans="1:7">
      <c r="A5" s="15"/>
      <c r="B5" s="15"/>
    </row>
    <row r="6" spans="1:7">
      <c r="A6" s="207" t="s">
        <v>98</v>
      </c>
      <c r="B6" s="210">
        <v>2561</v>
      </c>
      <c r="C6" s="211"/>
      <c r="D6" s="212"/>
      <c r="E6" s="210" t="s">
        <v>67</v>
      </c>
      <c r="F6" s="211"/>
      <c r="G6" s="212"/>
    </row>
    <row r="7" spans="1:7">
      <c r="A7" s="208"/>
      <c r="B7" s="103" t="s">
        <v>99</v>
      </c>
      <c r="C7" s="101" t="s">
        <v>100</v>
      </c>
      <c r="D7" s="101" t="s">
        <v>100</v>
      </c>
      <c r="E7" s="103" t="s">
        <v>99</v>
      </c>
      <c r="F7" s="103" t="s">
        <v>100</v>
      </c>
      <c r="G7" s="101" t="s">
        <v>100</v>
      </c>
    </row>
    <row r="8" spans="1:7">
      <c r="A8" s="209"/>
      <c r="B8" s="110"/>
      <c r="C8" s="100" t="s">
        <v>101</v>
      </c>
      <c r="D8" s="100" t="s">
        <v>102</v>
      </c>
      <c r="E8" s="102"/>
      <c r="F8" s="102" t="s">
        <v>101</v>
      </c>
      <c r="G8" s="100" t="s">
        <v>102</v>
      </c>
    </row>
    <row r="9" spans="1:7" s="114" customFormat="1">
      <c r="A9" s="126" t="s">
        <v>177</v>
      </c>
      <c r="B9" s="127">
        <v>2537</v>
      </c>
      <c r="C9" s="127">
        <v>38</v>
      </c>
      <c r="D9" s="128">
        <v>1759.9</v>
      </c>
      <c r="E9" s="127">
        <v>2537</v>
      </c>
      <c r="F9" s="127">
        <v>40</v>
      </c>
      <c r="G9" s="128">
        <v>1818.4</v>
      </c>
    </row>
    <row r="10" spans="1:7" s="114" customFormat="1">
      <c r="A10" s="129"/>
      <c r="B10" s="130">
        <v>2538</v>
      </c>
      <c r="C10" s="130">
        <v>58</v>
      </c>
      <c r="D10" s="131">
        <v>2850.9</v>
      </c>
      <c r="E10" s="130">
        <v>2538</v>
      </c>
      <c r="F10" s="130">
        <v>60</v>
      </c>
      <c r="G10" s="131">
        <v>2909.4</v>
      </c>
    </row>
    <row r="11" spans="1:7" s="114" customFormat="1">
      <c r="A11" s="129"/>
      <c r="B11" s="130">
        <v>2539</v>
      </c>
      <c r="C11" s="130">
        <v>64</v>
      </c>
      <c r="D11" s="131">
        <v>3134.8</v>
      </c>
      <c r="E11" s="130">
        <v>2539</v>
      </c>
      <c r="F11" s="130">
        <v>66</v>
      </c>
      <c r="G11" s="131">
        <v>3193.2999999999997</v>
      </c>
    </row>
    <row r="12" spans="1:7" s="114" customFormat="1">
      <c r="A12" s="129"/>
      <c r="B12" s="130">
        <v>2540</v>
      </c>
      <c r="C12" s="130">
        <v>74</v>
      </c>
      <c r="D12" s="131">
        <v>3705.5000000000005</v>
      </c>
      <c r="E12" s="130">
        <v>2540</v>
      </c>
      <c r="F12" s="130">
        <v>76</v>
      </c>
      <c r="G12" s="131">
        <v>3764.0000000000005</v>
      </c>
    </row>
    <row r="13" spans="1:7" s="114" customFormat="1">
      <c r="A13" s="129"/>
      <c r="B13" s="130">
        <v>2541</v>
      </c>
      <c r="C13" s="130">
        <v>37</v>
      </c>
      <c r="D13" s="131">
        <v>1229.0999999999999</v>
      </c>
      <c r="E13" s="130">
        <v>2541</v>
      </c>
      <c r="F13" s="130">
        <v>37</v>
      </c>
      <c r="G13" s="131">
        <v>1229.0999999999999</v>
      </c>
    </row>
    <row r="14" spans="1:7" s="114" customFormat="1">
      <c r="A14" s="129"/>
      <c r="B14" s="130">
        <v>2542</v>
      </c>
      <c r="C14" s="130">
        <v>54</v>
      </c>
      <c r="D14" s="131">
        <v>1990.5</v>
      </c>
      <c r="E14" s="130">
        <v>2542</v>
      </c>
      <c r="F14" s="130">
        <v>54</v>
      </c>
      <c r="G14" s="131">
        <v>1990.5</v>
      </c>
    </row>
    <row r="15" spans="1:7" s="114" customFormat="1">
      <c r="A15" s="129"/>
      <c r="B15" s="130">
        <v>2543</v>
      </c>
      <c r="C15" s="130">
        <v>62</v>
      </c>
      <c r="D15" s="131">
        <v>2334.4</v>
      </c>
      <c r="E15" s="130">
        <v>2543</v>
      </c>
      <c r="F15" s="130">
        <v>62</v>
      </c>
      <c r="G15" s="131">
        <v>2334.4</v>
      </c>
    </row>
    <row r="16" spans="1:7" s="114" customFormat="1">
      <c r="A16" s="129"/>
      <c r="B16" s="130">
        <v>2544</v>
      </c>
      <c r="C16" s="130">
        <v>64</v>
      </c>
      <c r="D16" s="131">
        <v>2473.6000000000004</v>
      </c>
      <c r="E16" s="130">
        <v>2544</v>
      </c>
      <c r="F16" s="130">
        <v>64</v>
      </c>
      <c r="G16" s="131">
        <v>2473.6000000000004</v>
      </c>
    </row>
    <row r="17" spans="1:7" s="114" customFormat="1">
      <c r="A17" s="129"/>
      <c r="B17" s="130">
        <v>2557</v>
      </c>
      <c r="C17" s="130">
        <v>12</v>
      </c>
      <c r="D17" s="131">
        <v>410.4</v>
      </c>
      <c r="E17" s="130">
        <v>2557</v>
      </c>
      <c r="F17" s="130">
        <v>26</v>
      </c>
      <c r="G17" s="131">
        <v>775.2</v>
      </c>
    </row>
    <row r="18" spans="1:7" s="114" customFormat="1">
      <c r="A18" s="129"/>
      <c r="B18" s="130">
        <v>2558</v>
      </c>
      <c r="C18" s="130">
        <v>20</v>
      </c>
      <c r="D18" s="131">
        <v>707.9</v>
      </c>
      <c r="E18" s="130">
        <v>2558</v>
      </c>
      <c r="F18" s="130">
        <v>45</v>
      </c>
      <c r="G18" s="131">
        <v>1593.6999999999998</v>
      </c>
    </row>
    <row r="19" spans="1:7" s="114" customFormat="1">
      <c r="A19" s="129"/>
      <c r="B19" s="130">
        <v>2559</v>
      </c>
      <c r="C19" s="130">
        <v>33</v>
      </c>
      <c r="D19" s="131">
        <v>1198.2999999999997</v>
      </c>
      <c r="E19" s="130">
        <v>2559</v>
      </c>
      <c r="F19" s="130">
        <v>92</v>
      </c>
      <c r="G19" s="131">
        <v>3247.2000000000007</v>
      </c>
    </row>
    <row r="20" spans="1:7" s="114" customFormat="1">
      <c r="A20" s="129"/>
      <c r="B20" s="130">
        <v>2560</v>
      </c>
      <c r="C20" s="130">
        <v>46</v>
      </c>
      <c r="D20" s="131">
        <v>1752.5999999999997</v>
      </c>
      <c r="E20" s="130">
        <v>2560</v>
      </c>
      <c r="F20" s="130">
        <v>189</v>
      </c>
      <c r="G20" s="131">
        <v>7748.5999999999995</v>
      </c>
    </row>
    <row r="21" spans="1:7" s="114" customFormat="1">
      <c r="A21" s="132"/>
      <c r="B21" s="133">
        <v>2561</v>
      </c>
      <c r="C21" s="133">
        <v>32</v>
      </c>
      <c r="D21" s="134">
        <v>1055.51</v>
      </c>
      <c r="E21" s="133"/>
      <c r="F21" s="132"/>
      <c r="G21" s="132"/>
    </row>
    <row r="22" spans="1:7" s="15" customFormat="1">
      <c r="A22" s="205" t="s">
        <v>71</v>
      </c>
      <c r="B22" s="206"/>
      <c r="C22" s="135">
        <f>SUM(C9:C21)</f>
        <v>594</v>
      </c>
      <c r="D22" s="80">
        <f>SUM(D9:D21)</f>
        <v>24603.410000000003</v>
      </c>
      <c r="E22" s="80"/>
      <c r="F22" s="135">
        <f>SUM(F9:F21)</f>
        <v>811</v>
      </c>
      <c r="G22" s="67">
        <f>SUM(G9:G21)</f>
        <v>33077.400000000009</v>
      </c>
    </row>
    <row r="23" spans="1:7" ht="26.25" customHeight="1">
      <c r="A23" s="97"/>
      <c r="B23" s="97"/>
      <c r="C23" s="143"/>
      <c r="D23" s="63"/>
      <c r="E23" s="142"/>
      <c r="F23" s="143"/>
      <c r="G23" s="63"/>
    </row>
    <row r="24" spans="1:7">
      <c r="A24" s="15"/>
      <c r="B24" s="15"/>
    </row>
    <row r="25" spans="1:7" s="15" customFormat="1">
      <c r="A25" s="15" t="s">
        <v>230</v>
      </c>
      <c r="E25" s="96" t="s">
        <v>66</v>
      </c>
      <c r="F25" s="79"/>
      <c r="G25" s="96" t="s">
        <v>67</v>
      </c>
    </row>
    <row r="26" spans="1:7">
      <c r="B26" s="10" t="s">
        <v>72</v>
      </c>
      <c r="E26" s="108">
        <v>26956</v>
      </c>
      <c r="F26" s="31"/>
      <c r="G26" s="108">
        <v>22327</v>
      </c>
    </row>
    <row r="27" spans="1:7">
      <c r="B27" s="11"/>
      <c r="C27" s="11"/>
      <c r="D27" s="11"/>
      <c r="E27" s="108"/>
    </row>
    <row r="28" spans="1:7" ht="24" thickBot="1">
      <c r="B28" s="15" t="s">
        <v>71</v>
      </c>
      <c r="C28" s="15"/>
      <c r="D28" s="15"/>
      <c r="E28" s="112">
        <f>E26</f>
        <v>26956</v>
      </c>
      <c r="F28" s="63"/>
      <c r="G28" s="112">
        <f>G26</f>
        <v>22327</v>
      </c>
    </row>
    <row r="29" spans="1:7" ht="24" thickTop="1"/>
  </sheetData>
  <mergeCells count="7">
    <mergeCell ref="A22:B22"/>
    <mergeCell ref="A1:G1"/>
    <mergeCell ref="A2:G2"/>
    <mergeCell ref="A3:G3"/>
    <mergeCell ref="A6:A8"/>
    <mergeCell ref="B6:D6"/>
    <mergeCell ref="E6:G6"/>
  </mergeCells>
  <printOptions horizontalCentered="1"/>
  <pageMargins left="0.31" right="0.15748031496062992" top="0.59055118110236227" bottom="0.15748031496062992" header="0.39370078740157483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C23"/>
  <sheetViews>
    <sheetView zoomScaleSheetLayoutView="100" workbookViewId="0">
      <selection activeCell="A8" sqref="A8"/>
    </sheetView>
  </sheetViews>
  <sheetFormatPr defaultColWidth="9" defaultRowHeight="23.25"/>
  <cols>
    <col min="1" max="1" width="20.625" style="10" customWidth="1"/>
    <col min="2" max="2" width="48.875" style="10" customWidth="1"/>
    <col min="3" max="3" width="15.25" style="10" customWidth="1"/>
    <col min="4" max="5" width="9" style="10"/>
    <col min="6" max="6" width="12.125" style="10" bestFit="1" customWidth="1"/>
    <col min="7" max="16384" width="9" style="10"/>
  </cols>
  <sheetData>
    <row r="1" spans="1:3">
      <c r="A1" s="204" t="s">
        <v>0</v>
      </c>
      <c r="B1" s="204"/>
      <c r="C1" s="204"/>
    </row>
    <row r="2" spans="1:3">
      <c r="A2" s="204" t="s">
        <v>42</v>
      </c>
      <c r="B2" s="204"/>
      <c r="C2" s="204"/>
    </row>
    <row r="3" spans="1:3">
      <c r="A3" s="204" t="s">
        <v>43</v>
      </c>
      <c r="B3" s="204"/>
      <c r="C3" s="204"/>
    </row>
    <row r="4" spans="1:3">
      <c r="A4" s="213" t="s">
        <v>231</v>
      </c>
      <c r="B4" s="213"/>
      <c r="C4" s="213"/>
    </row>
    <row r="5" spans="1:3">
      <c r="A5" s="214" t="s">
        <v>40</v>
      </c>
      <c r="B5" s="214"/>
      <c r="C5" s="214"/>
    </row>
    <row r="6" spans="1:3" s="108" customFormat="1">
      <c r="A6" s="111" t="s">
        <v>103</v>
      </c>
      <c r="B6" s="111" t="s">
        <v>104</v>
      </c>
      <c r="C6" s="99" t="s">
        <v>55</v>
      </c>
    </row>
    <row r="7" spans="1:3">
      <c r="A7" s="136" t="s">
        <v>178</v>
      </c>
      <c r="B7" s="137" t="s">
        <v>179</v>
      </c>
      <c r="C7" s="81">
        <v>17850</v>
      </c>
    </row>
    <row r="8" spans="1:3">
      <c r="A8" s="136" t="s">
        <v>180</v>
      </c>
      <c r="B8" s="137" t="s">
        <v>181</v>
      </c>
      <c r="C8" s="81">
        <v>18048</v>
      </c>
    </row>
    <row r="9" spans="1:3">
      <c r="A9" s="136" t="s">
        <v>182</v>
      </c>
      <c r="B9" s="137" t="s">
        <v>183</v>
      </c>
      <c r="C9" s="81">
        <v>15750</v>
      </c>
    </row>
    <row r="10" spans="1:3">
      <c r="A10" s="136" t="s">
        <v>184</v>
      </c>
      <c r="B10" s="137" t="s">
        <v>185</v>
      </c>
      <c r="C10" s="81">
        <v>6000</v>
      </c>
    </row>
    <row r="11" spans="1:3">
      <c r="A11" s="136"/>
      <c r="B11" s="137"/>
      <c r="C11" s="81"/>
    </row>
    <row r="12" spans="1:3">
      <c r="A12" s="78"/>
      <c r="B12" s="138"/>
      <c r="C12" s="81"/>
    </row>
    <row r="13" spans="1:3">
      <c r="A13" s="125" t="s">
        <v>71</v>
      </c>
      <c r="B13" s="144"/>
      <c r="C13" s="80">
        <f>SUM(C7:C12)</f>
        <v>57648</v>
      </c>
    </row>
    <row r="15" spans="1:3">
      <c r="A15" s="15" t="s">
        <v>41</v>
      </c>
      <c r="B15" s="15"/>
    </row>
    <row r="16" spans="1:3" s="108" customFormat="1">
      <c r="A16" s="111" t="s">
        <v>103</v>
      </c>
      <c r="B16" s="111" t="s">
        <v>104</v>
      </c>
      <c r="C16" s="99" t="s">
        <v>55</v>
      </c>
    </row>
    <row r="17" spans="1:3">
      <c r="A17" s="136" t="s">
        <v>178</v>
      </c>
      <c r="B17" s="137" t="s">
        <v>179</v>
      </c>
      <c r="C17" s="81">
        <v>17850</v>
      </c>
    </row>
    <row r="18" spans="1:3">
      <c r="A18" s="136" t="s">
        <v>180</v>
      </c>
      <c r="B18" s="137" t="s">
        <v>181</v>
      </c>
      <c r="C18" s="81">
        <v>18048</v>
      </c>
    </row>
    <row r="19" spans="1:3">
      <c r="A19" s="136" t="s">
        <v>182</v>
      </c>
      <c r="B19" s="137" t="s">
        <v>183</v>
      </c>
      <c r="C19" s="81">
        <v>15750</v>
      </c>
    </row>
    <row r="20" spans="1:3">
      <c r="A20" s="136" t="s">
        <v>184</v>
      </c>
      <c r="B20" s="137" t="s">
        <v>185</v>
      </c>
      <c r="C20" s="81">
        <v>6000</v>
      </c>
    </row>
    <row r="21" spans="1:3">
      <c r="A21" s="136"/>
      <c r="B21" s="137"/>
      <c r="C21" s="81"/>
    </row>
    <row r="22" spans="1:3">
      <c r="A22" s="78"/>
      <c r="B22" s="138"/>
      <c r="C22" s="81"/>
    </row>
    <row r="23" spans="1:3">
      <c r="A23" s="125" t="s">
        <v>71</v>
      </c>
      <c r="B23" s="144"/>
      <c r="C23" s="80">
        <f>SUM(C17:C22)</f>
        <v>57648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15748031496062992" right="0.15748031496062992" top="0.59055118110236227" bottom="0.15748031496062992" header="0.39370078740157483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49"/>
  <sheetViews>
    <sheetView topLeftCell="A19" zoomScaleSheetLayoutView="100" workbookViewId="0">
      <selection activeCell="A9" sqref="A9"/>
    </sheetView>
  </sheetViews>
  <sheetFormatPr defaultColWidth="9" defaultRowHeight="23.25"/>
  <cols>
    <col min="1" max="1" width="12" style="10" customWidth="1"/>
    <col min="2" max="2" width="11.75" style="10" bestFit="1" customWidth="1"/>
    <col min="3" max="3" width="13.25" style="10" bestFit="1" customWidth="1"/>
    <col min="4" max="4" width="9" style="10" bestFit="1" customWidth="1"/>
    <col min="5" max="5" width="13.875" style="10" bestFit="1" customWidth="1"/>
    <col min="6" max="6" width="26.5" style="10" bestFit="1" customWidth="1"/>
    <col min="7" max="7" width="11.125" style="10" customWidth="1"/>
    <col min="8" max="9" width="9" style="10"/>
    <col min="10" max="10" width="12.125" style="10" bestFit="1" customWidth="1"/>
    <col min="11" max="16384" width="9" style="10"/>
  </cols>
  <sheetData>
    <row r="1" spans="1:7">
      <c r="A1" s="204" t="s">
        <v>0</v>
      </c>
      <c r="B1" s="204"/>
      <c r="C1" s="204"/>
      <c r="D1" s="204"/>
      <c r="E1" s="204"/>
      <c r="F1" s="204"/>
      <c r="G1" s="204"/>
    </row>
    <row r="2" spans="1:7">
      <c r="A2" s="204" t="s">
        <v>42</v>
      </c>
      <c r="B2" s="204"/>
      <c r="C2" s="204"/>
      <c r="D2" s="204"/>
      <c r="E2" s="204"/>
      <c r="F2" s="204"/>
      <c r="G2" s="204"/>
    </row>
    <row r="3" spans="1:7">
      <c r="A3" s="204" t="s">
        <v>43</v>
      </c>
      <c r="B3" s="204"/>
      <c r="C3" s="204"/>
      <c r="D3" s="204"/>
      <c r="E3" s="204"/>
      <c r="F3" s="204"/>
      <c r="G3" s="204"/>
    </row>
    <row r="4" spans="1:7">
      <c r="A4" s="15" t="s">
        <v>232</v>
      </c>
    </row>
    <row r="5" spans="1:7">
      <c r="A5" s="15" t="s">
        <v>40</v>
      </c>
    </row>
    <row r="6" spans="1:7" s="64" customFormat="1">
      <c r="A6" s="73" t="s">
        <v>73</v>
      </c>
      <c r="B6" s="67" t="s">
        <v>74</v>
      </c>
      <c r="C6" s="67" t="s">
        <v>75</v>
      </c>
      <c r="D6" s="67" t="s">
        <v>76</v>
      </c>
      <c r="E6" s="73" t="s">
        <v>77</v>
      </c>
      <c r="F6" s="73" t="s">
        <v>78</v>
      </c>
      <c r="G6" s="67" t="s">
        <v>55</v>
      </c>
    </row>
    <row r="7" spans="1:7" s="74" customFormat="1" ht="21">
      <c r="A7" s="82" t="s">
        <v>113</v>
      </c>
      <c r="B7" s="58" t="s">
        <v>122</v>
      </c>
      <c r="C7" s="58" t="s">
        <v>123</v>
      </c>
      <c r="D7" s="58" t="s">
        <v>125</v>
      </c>
      <c r="E7" s="82" t="s">
        <v>126</v>
      </c>
      <c r="F7" s="82" t="s">
        <v>126</v>
      </c>
      <c r="G7" s="85">
        <v>381284.26</v>
      </c>
    </row>
    <row r="8" spans="1:7" s="74" customFormat="1" ht="21">
      <c r="A8" s="115"/>
      <c r="B8" s="116"/>
      <c r="C8" s="116" t="s">
        <v>124</v>
      </c>
      <c r="D8" s="116"/>
      <c r="E8" s="115"/>
      <c r="F8" s="115"/>
      <c r="G8" s="117"/>
    </row>
    <row r="9" spans="1:7" s="74" customFormat="1" ht="21">
      <c r="A9" s="86" t="s">
        <v>113</v>
      </c>
      <c r="B9" s="59" t="s">
        <v>127</v>
      </c>
      <c r="C9" s="59" t="s">
        <v>128</v>
      </c>
      <c r="D9" s="59" t="s">
        <v>129</v>
      </c>
      <c r="E9" s="83" t="s">
        <v>132</v>
      </c>
      <c r="F9" s="83" t="s">
        <v>133</v>
      </c>
      <c r="G9" s="86">
        <v>496000</v>
      </c>
    </row>
    <row r="10" spans="1:7" s="74" customFormat="1" ht="21">
      <c r="A10" s="83"/>
      <c r="B10" s="59"/>
      <c r="C10" s="59"/>
      <c r="D10" s="59" t="s">
        <v>130</v>
      </c>
      <c r="E10" s="83" t="s">
        <v>131</v>
      </c>
      <c r="F10" s="83" t="s">
        <v>136</v>
      </c>
      <c r="G10" s="86"/>
    </row>
    <row r="11" spans="1:7" s="74" customFormat="1" ht="21">
      <c r="A11" s="115"/>
      <c r="B11" s="116"/>
      <c r="C11" s="116"/>
      <c r="D11" s="116"/>
      <c r="E11" s="115"/>
      <c r="F11" s="117" t="s">
        <v>137</v>
      </c>
      <c r="G11" s="117"/>
    </row>
    <row r="12" spans="1:7" s="74" customFormat="1" ht="21">
      <c r="A12" s="86" t="s">
        <v>113</v>
      </c>
      <c r="B12" s="59" t="s">
        <v>127</v>
      </c>
      <c r="C12" s="59" t="s">
        <v>128</v>
      </c>
      <c r="D12" s="59" t="s">
        <v>129</v>
      </c>
      <c r="E12" s="83" t="s">
        <v>132</v>
      </c>
      <c r="F12" s="83" t="s">
        <v>133</v>
      </c>
      <c r="G12" s="86">
        <v>496000</v>
      </c>
    </row>
    <row r="13" spans="1:7" s="74" customFormat="1" ht="21">
      <c r="A13" s="83"/>
      <c r="B13" s="59"/>
      <c r="C13" s="59"/>
      <c r="D13" s="59" t="s">
        <v>130</v>
      </c>
      <c r="E13" s="83" t="s">
        <v>131</v>
      </c>
      <c r="F13" s="83" t="s">
        <v>134</v>
      </c>
      <c r="G13" s="86"/>
    </row>
    <row r="14" spans="1:7" s="74" customFormat="1" ht="21">
      <c r="A14" s="115"/>
      <c r="B14" s="116"/>
      <c r="C14" s="116"/>
      <c r="D14" s="116"/>
      <c r="E14" s="115"/>
      <c r="F14" s="117" t="s">
        <v>138</v>
      </c>
      <c r="G14" s="117"/>
    </row>
    <row r="15" spans="1:7" s="74" customFormat="1" ht="21">
      <c r="A15" s="86" t="s">
        <v>113</v>
      </c>
      <c r="B15" s="59" t="s">
        <v>139</v>
      </c>
      <c r="C15" s="59" t="s">
        <v>140</v>
      </c>
      <c r="D15" s="59" t="s">
        <v>129</v>
      </c>
      <c r="E15" s="83" t="s">
        <v>132</v>
      </c>
      <c r="F15" s="83" t="s">
        <v>141</v>
      </c>
      <c r="G15" s="86">
        <v>97000</v>
      </c>
    </row>
    <row r="16" spans="1:7" s="74" customFormat="1" ht="21">
      <c r="A16" s="115"/>
      <c r="B16" s="116"/>
      <c r="C16" s="116"/>
      <c r="D16" s="116" t="s">
        <v>130</v>
      </c>
      <c r="E16" s="115" t="s">
        <v>131</v>
      </c>
      <c r="F16" s="115" t="s">
        <v>142</v>
      </c>
      <c r="G16" s="117"/>
    </row>
    <row r="17" spans="1:7" s="74" customFormat="1" ht="21">
      <c r="A17" s="86" t="s">
        <v>143</v>
      </c>
      <c r="B17" s="59" t="s">
        <v>127</v>
      </c>
      <c r="C17" s="59" t="s">
        <v>128</v>
      </c>
      <c r="D17" s="59" t="s">
        <v>129</v>
      </c>
      <c r="E17" s="83" t="s">
        <v>132</v>
      </c>
      <c r="F17" s="83" t="s">
        <v>146</v>
      </c>
      <c r="G17" s="86">
        <v>3749000</v>
      </c>
    </row>
    <row r="18" spans="1:7" s="74" customFormat="1" ht="21">
      <c r="A18" s="83" t="s">
        <v>144</v>
      </c>
      <c r="B18" s="59"/>
      <c r="C18" s="59"/>
      <c r="D18" s="59" t="s">
        <v>130</v>
      </c>
      <c r="E18" s="83" t="s">
        <v>131</v>
      </c>
      <c r="F18" s="83" t="s">
        <v>147</v>
      </c>
      <c r="G18" s="86"/>
    </row>
    <row r="19" spans="1:7" s="74" customFormat="1" ht="21">
      <c r="A19" s="83" t="s">
        <v>145</v>
      </c>
      <c r="B19" s="59"/>
      <c r="C19" s="59"/>
      <c r="D19" s="59"/>
      <c r="E19" s="83"/>
      <c r="F19" s="83" t="s">
        <v>148</v>
      </c>
      <c r="G19" s="86"/>
    </row>
    <row r="20" spans="1:7" s="74" customFormat="1" ht="21">
      <c r="A20" s="115"/>
      <c r="B20" s="116"/>
      <c r="C20" s="116"/>
      <c r="D20" s="116"/>
      <c r="E20" s="115"/>
      <c r="F20" s="115" t="s">
        <v>149</v>
      </c>
      <c r="G20" s="117"/>
    </row>
    <row r="21" spans="1:7" s="74" customFormat="1" ht="21">
      <c r="A21" s="86" t="s">
        <v>143</v>
      </c>
      <c r="B21" s="59" t="s">
        <v>139</v>
      </c>
      <c r="C21" s="59" t="s">
        <v>140</v>
      </c>
      <c r="D21" s="59" t="s">
        <v>129</v>
      </c>
      <c r="E21" s="83" t="s">
        <v>132</v>
      </c>
      <c r="F21" s="83" t="s">
        <v>150</v>
      </c>
      <c r="G21" s="86">
        <v>8630000</v>
      </c>
    </row>
    <row r="22" spans="1:7" s="74" customFormat="1" ht="21">
      <c r="A22" s="83" t="s">
        <v>144</v>
      </c>
      <c r="B22" s="59"/>
      <c r="C22" s="59"/>
      <c r="D22" s="59" t="s">
        <v>130</v>
      </c>
      <c r="E22" s="83" t="s">
        <v>131</v>
      </c>
      <c r="F22" s="83" t="s">
        <v>151</v>
      </c>
      <c r="G22" s="86"/>
    </row>
    <row r="23" spans="1:7" s="74" customFormat="1" ht="21">
      <c r="A23" s="83" t="s">
        <v>145</v>
      </c>
      <c r="B23" s="59"/>
      <c r="C23" s="59"/>
      <c r="D23" s="59"/>
      <c r="E23" s="83"/>
      <c r="F23" s="83" t="s">
        <v>152</v>
      </c>
      <c r="G23" s="86"/>
    </row>
    <row r="24" spans="1:7" s="74" customFormat="1" ht="21">
      <c r="A24" s="115"/>
      <c r="B24" s="116"/>
      <c r="C24" s="116"/>
      <c r="D24" s="116"/>
      <c r="E24" s="115"/>
      <c r="F24" s="115" t="s">
        <v>153</v>
      </c>
      <c r="G24" s="117"/>
    </row>
    <row r="25" spans="1:7" s="74" customFormat="1" ht="21">
      <c r="A25" s="215" t="s">
        <v>71</v>
      </c>
      <c r="B25" s="216"/>
      <c r="C25" s="216"/>
      <c r="D25" s="216"/>
      <c r="E25" s="216"/>
      <c r="F25" s="217"/>
      <c r="G25" s="88">
        <f>SUM(G7:G24)</f>
        <v>13849284.26</v>
      </c>
    </row>
    <row r="26" spans="1:7" s="15" customFormat="1">
      <c r="A26" s="65"/>
      <c r="B26" s="65"/>
      <c r="C26" s="65"/>
      <c r="D26" s="65"/>
      <c r="E26" s="65"/>
      <c r="F26" s="65"/>
    </row>
    <row r="27" spans="1:7">
      <c r="A27" s="15" t="s">
        <v>41</v>
      </c>
    </row>
    <row r="28" spans="1:7" s="64" customFormat="1">
      <c r="A28" s="73" t="s">
        <v>73</v>
      </c>
      <c r="B28" s="67" t="s">
        <v>74</v>
      </c>
      <c r="C28" s="67" t="s">
        <v>75</v>
      </c>
      <c r="D28" s="67" t="s">
        <v>76</v>
      </c>
      <c r="E28" s="73" t="s">
        <v>77</v>
      </c>
      <c r="F28" s="73" t="s">
        <v>78</v>
      </c>
      <c r="G28" s="67" t="s">
        <v>55</v>
      </c>
    </row>
    <row r="29" spans="1:7" s="74" customFormat="1" ht="21">
      <c r="A29" s="82" t="s">
        <v>113</v>
      </c>
      <c r="B29" s="58" t="s">
        <v>122</v>
      </c>
      <c r="C29" s="58" t="s">
        <v>123</v>
      </c>
      <c r="D29" s="58" t="s">
        <v>125</v>
      </c>
      <c r="E29" s="82" t="s">
        <v>126</v>
      </c>
      <c r="F29" s="82" t="s">
        <v>126</v>
      </c>
      <c r="G29" s="85">
        <v>153371.32</v>
      </c>
    </row>
    <row r="30" spans="1:7" s="74" customFormat="1" ht="21">
      <c r="A30" s="115"/>
      <c r="B30" s="116"/>
      <c r="C30" s="116" t="s">
        <v>124</v>
      </c>
      <c r="D30" s="116"/>
      <c r="E30" s="115"/>
      <c r="F30" s="115"/>
      <c r="G30" s="117"/>
    </row>
    <row r="31" spans="1:7" s="74" customFormat="1" ht="21">
      <c r="A31" s="83" t="s">
        <v>113</v>
      </c>
      <c r="B31" s="59" t="s">
        <v>127</v>
      </c>
      <c r="C31" s="59" t="s">
        <v>128</v>
      </c>
      <c r="D31" s="59" t="s">
        <v>129</v>
      </c>
      <c r="E31" s="83" t="s">
        <v>132</v>
      </c>
      <c r="F31" s="83" t="s">
        <v>133</v>
      </c>
      <c r="G31" s="86">
        <v>1098000</v>
      </c>
    </row>
    <row r="32" spans="1:7" s="74" customFormat="1" ht="21">
      <c r="A32" s="83"/>
      <c r="B32" s="59"/>
      <c r="C32" s="59"/>
      <c r="D32" s="59" t="s">
        <v>130</v>
      </c>
      <c r="E32" s="83" t="s">
        <v>131</v>
      </c>
      <c r="F32" s="83" t="s">
        <v>134</v>
      </c>
      <c r="G32" s="86"/>
    </row>
    <row r="33" spans="1:7" s="74" customFormat="1" ht="21">
      <c r="A33" s="84"/>
      <c r="B33" s="59"/>
      <c r="C33" s="59"/>
      <c r="D33" s="59"/>
      <c r="E33" s="84"/>
      <c r="F33" s="87" t="s">
        <v>135</v>
      </c>
      <c r="G33" s="87"/>
    </row>
    <row r="34" spans="1:7" s="74" customFormat="1" ht="21">
      <c r="A34" s="215" t="s">
        <v>71</v>
      </c>
      <c r="B34" s="216"/>
      <c r="C34" s="216"/>
      <c r="D34" s="216"/>
      <c r="E34" s="216"/>
      <c r="F34" s="217"/>
      <c r="G34" s="88">
        <f>SUM(G29:G33)</f>
        <v>1251371.32</v>
      </c>
    </row>
    <row r="35" spans="1:7" s="15" customFormat="1">
      <c r="A35" s="65"/>
      <c r="B35" s="65"/>
      <c r="C35" s="65"/>
      <c r="D35" s="65"/>
      <c r="E35" s="65"/>
      <c r="F35" s="65"/>
    </row>
    <row r="36" spans="1:7" s="15" customFormat="1">
      <c r="A36" s="65"/>
      <c r="B36" s="65"/>
      <c r="C36" s="65"/>
      <c r="D36" s="65"/>
      <c r="E36" s="65"/>
      <c r="F36" s="65"/>
    </row>
    <row r="37" spans="1:7" s="15" customFormat="1">
      <c r="A37" s="72"/>
      <c r="B37" s="72"/>
      <c r="C37" s="72"/>
      <c r="D37" s="72"/>
      <c r="E37" s="72"/>
      <c r="F37" s="72"/>
    </row>
    <row r="38" spans="1:7" s="15" customFormat="1">
      <c r="A38" s="72"/>
      <c r="B38" s="72"/>
      <c r="C38" s="72"/>
      <c r="D38" s="72"/>
      <c r="E38" s="72"/>
      <c r="F38" s="72"/>
    </row>
    <row r="39" spans="1:7" s="15" customFormat="1">
      <c r="A39" s="72"/>
      <c r="B39" s="72"/>
      <c r="C39" s="72"/>
      <c r="D39" s="72"/>
      <c r="E39" s="72"/>
      <c r="F39" s="72"/>
    </row>
    <row r="40" spans="1:7" s="15" customFormat="1">
      <c r="A40" s="72"/>
      <c r="B40" s="72"/>
      <c r="C40" s="72"/>
      <c r="D40" s="72"/>
      <c r="E40" s="72"/>
      <c r="F40" s="72"/>
    </row>
    <row r="41" spans="1:7" s="15" customFormat="1">
      <c r="A41" s="72"/>
      <c r="B41" s="72"/>
      <c r="C41" s="72"/>
      <c r="D41" s="72"/>
      <c r="E41" s="72"/>
      <c r="F41" s="72"/>
    </row>
    <row r="42" spans="1:7" s="15" customFormat="1">
      <c r="A42" s="72"/>
      <c r="B42" s="72"/>
      <c r="C42" s="72"/>
      <c r="D42" s="72"/>
      <c r="E42" s="72"/>
      <c r="F42" s="72"/>
    </row>
    <row r="43" spans="1:7" s="15" customFormat="1">
      <c r="A43" s="72"/>
      <c r="B43" s="72"/>
      <c r="C43" s="72"/>
      <c r="D43" s="72"/>
      <c r="E43" s="72"/>
      <c r="F43" s="72"/>
    </row>
    <row r="44" spans="1:7" s="15" customFormat="1">
      <c r="A44" s="72"/>
      <c r="B44" s="72"/>
      <c r="C44" s="72"/>
      <c r="D44" s="72"/>
      <c r="E44" s="72"/>
      <c r="F44" s="72"/>
    </row>
    <row r="45" spans="1:7" s="15" customFormat="1">
      <c r="A45" s="72"/>
      <c r="B45" s="72"/>
      <c r="C45" s="72"/>
      <c r="D45" s="72"/>
      <c r="E45" s="72"/>
      <c r="F45" s="72"/>
    </row>
    <row r="46" spans="1:7" s="15" customFormat="1">
      <c r="A46" s="72"/>
      <c r="B46" s="72"/>
      <c r="C46" s="72"/>
      <c r="D46" s="72"/>
      <c r="E46" s="72"/>
      <c r="F46" s="72"/>
    </row>
    <row r="47" spans="1:7" s="15" customFormat="1">
      <c r="A47" s="72"/>
      <c r="B47" s="72"/>
      <c r="C47" s="72"/>
      <c r="D47" s="72"/>
      <c r="E47" s="72"/>
      <c r="F47" s="72"/>
    </row>
    <row r="48" spans="1:7" s="15" customFormat="1">
      <c r="A48" s="72"/>
      <c r="B48" s="72"/>
      <c r="C48" s="72"/>
      <c r="D48" s="72"/>
      <c r="E48" s="72"/>
      <c r="F48" s="72"/>
    </row>
    <row r="49" spans="1:6" s="15" customFormat="1">
      <c r="A49" s="72"/>
      <c r="B49" s="72"/>
      <c r="C49" s="72"/>
      <c r="D49" s="72"/>
      <c r="E49" s="72"/>
      <c r="F49" s="72"/>
    </row>
  </sheetData>
  <mergeCells count="5">
    <mergeCell ref="A1:G1"/>
    <mergeCell ref="A2:G2"/>
    <mergeCell ref="A3:G3"/>
    <mergeCell ref="A34:F34"/>
    <mergeCell ref="A25:F25"/>
  </mergeCells>
  <printOptions horizontalCentered="1"/>
  <pageMargins left="0" right="0" top="0.59055118110236227" bottom="0.15748031496062992" header="0.39370078740157483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L36"/>
  <sheetViews>
    <sheetView topLeftCell="A13" zoomScaleSheetLayoutView="100" workbookViewId="0">
      <selection activeCell="N14" sqref="N14"/>
    </sheetView>
  </sheetViews>
  <sheetFormatPr defaultColWidth="9" defaultRowHeight="23.25"/>
  <cols>
    <col min="1" max="1" width="8" style="10" customWidth="1"/>
    <col min="2" max="2" width="13.5" style="10" customWidth="1"/>
    <col min="3" max="3" width="4.25" style="10" customWidth="1"/>
    <col min="4" max="4" width="5.125" style="10" customWidth="1"/>
    <col min="5" max="5" width="9" style="10" customWidth="1"/>
    <col min="6" max="6" width="6.25" style="10" customWidth="1"/>
    <col min="7" max="7" width="8.25" style="10" customWidth="1"/>
    <col min="8" max="8" width="3" style="10" customWidth="1"/>
    <col min="9" max="9" width="4.375" style="10" customWidth="1"/>
    <col min="10" max="10" width="12.875" style="10" customWidth="1"/>
    <col min="11" max="11" width="4" style="10" customWidth="1"/>
    <col min="12" max="12" width="12.875" style="10" customWidth="1"/>
    <col min="13" max="14" width="9" style="10"/>
    <col min="15" max="15" width="12.125" style="10" bestFit="1" customWidth="1"/>
    <col min="16" max="16384" width="9" style="10"/>
  </cols>
  <sheetData>
    <row r="1" spans="1:1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>
      <c r="A2" s="204" t="s">
        <v>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>
      <c r="A3" s="204" t="s">
        <v>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>
      <c r="A4" s="15" t="s">
        <v>233</v>
      </c>
      <c r="J4" s="96" t="s">
        <v>66</v>
      </c>
      <c r="L4" s="96" t="s">
        <v>67</v>
      </c>
    </row>
    <row r="5" spans="1:12">
      <c r="A5" s="65"/>
      <c r="B5" s="218" t="s">
        <v>155</v>
      </c>
      <c r="C5" s="218"/>
      <c r="D5" s="218"/>
      <c r="E5" s="218"/>
      <c r="F5" s="218"/>
      <c r="G5" s="218"/>
      <c r="H5" s="218"/>
      <c r="I5" s="71"/>
      <c r="J5" s="105">
        <v>5204.99</v>
      </c>
      <c r="L5" s="106">
        <v>16950.849999999999</v>
      </c>
    </row>
    <row r="6" spans="1:12">
      <c r="A6" s="65"/>
      <c r="B6" s="218" t="s">
        <v>156</v>
      </c>
      <c r="C6" s="218"/>
      <c r="D6" s="218"/>
      <c r="E6" s="218"/>
      <c r="F6" s="218"/>
      <c r="G6" s="218"/>
      <c r="H6" s="218"/>
      <c r="I6" s="71"/>
      <c r="J6" s="105">
        <v>3628.7</v>
      </c>
      <c r="L6" s="106">
        <v>0</v>
      </c>
    </row>
    <row r="7" spans="1:12">
      <c r="A7" s="65"/>
      <c r="B7" s="218" t="s">
        <v>157</v>
      </c>
      <c r="C7" s="218"/>
      <c r="D7" s="218"/>
      <c r="E7" s="218"/>
      <c r="F7" s="218"/>
      <c r="G7" s="218"/>
      <c r="H7" s="218"/>
      <c r="I7" s="71"/>
      <c r="J7" s="105">
        <v>1022150</v>
      </c>
      <c r="L7" s="106">
        <v>419675</v>
      </c>
    </row>
    <row r="8" spans="1:12">
      <c r="A8" s="65"/>
      <c r="B8" s="218" t="s">
        <v>158</v>
      </c>
      <c r="C8" s="218"/>
      <c r="D8" s="218"/>
      <c r="E8" s="218"/>
      <c r="F8" s="218"/>
      <c r="G8" s="218"/>
      <c r="H8" s="218"/>
      <c r="I8" s="71"/>
      <c r="J8" s="105">
        <v>1095622.42</v>
      </c>
      <c r="L8" s="106">
        <v>1091437.72</v>
      </c>
    </row>
    <row r="9" spans="1:12">
      <c r="A9" s="97"/>
      <c r="B9" s="104" t="s">
        <v>154</v>
      </c>
      <c r="C9" s="104"/>
      <c r="D9" s="104"/>
      <c r="E9" s="104"/>
      <c r="F9" s="104"/>
      <c r="G9" s="104"/>
      <c r="H9" s="104"/>
      <c r="I9" s="105"/>
      <c r="J9" s="105"/>
      <c r="L9" s="106"/>
    </row>
    <row r="10" spans="1:12">
      <c r="A10" s="65"/>
      <c r="B10" s="218" t="s">
        <v>165</v>
      </c>
      <c r="C10" s="218"/>
      <c r="D10" s="218"/>
      <c r="E10" s="218"/>
      <c r="F10" s="218"/>
      <c r="G10" s="218"/>
      <c r="H10" s="218"/>
      <c r="I10" s="71"/>
      <c r="J10" s="105">
        <v>264344</v>
      </c>
      <c r="L10" s="106">
        <v>264344</v>
      </c>
    </row>
    <row r="11" spans="1:12">
      <c r="A11" s="97"/>
      <c r="B11" s="218" t="s">
        <v>166</v>
      </c>
      <c r="C11" s="218"/>
      <c r="D11" s="218"/>
      <c r="E11" s="218"/>
      <c r="F11" s="218"/>
      <c r="G11" s="218"/>
      <c r="H11" s="218"/>
      <c r="I11" s="105"/>
      <c r="J11" s="105">
        <v>0</v>
      </c>
      <c r="L11" s="106">
        <v>75350</v>
      </c>
    </row>
    <row r="12" spans="1:12">
      <c r="A12" s="97"/>
      <c r="B12" s="218" t="s">
        <v>159</v>
      </c>
      <c r="C12" s="218"/>
      <c r="D12" s="218"/>
      <c r="E12" s="218"/>
      <c r="F12" s="218"/>
      <c r="G12" s="218"/>
      <c r="H12" s="218"/>
      <c r="I12" s="105"/>
      <c r="J12" s="105">
        <v>0</v>
      </c>
      <c r="L12" s="106">
        <v>600</v>
      </c>
    </row>
    <row r="13" spans="1:12">
      <c r="A13" s="97"/>
      <c r="B13" s="218" t="s">
        <v>162</v>
      </c>
      <c r="C13" s="218"/>
      <c r="D13" s="218"/>
      <c r="E13" s="218"/>
      <c r="F13" s="218"/>
      <c r="G13" s="218"/>
      <c r="H13" s="218"/>
      <c r="I13" s="105"/>
      <c r="J13" s="105">
        <v>0</v>
      </c>
      <c r="L13" s="106">
        <v>790</v>
      </c>
    </row>
    <row r="14" spans="1:12">
      <c r="A14" s="97"/>
      <c r="B14" s="218" t="s">
        <v>163</v>
      </c>
      <c r="C14" s="218"/>
      <c r="D14" s="218"/>
      <c r="E14" s="218"/>
      <c r="F14" s="218"/>
      <c r="G14" s="218"/>
      <c r="H14" s="218"/>
      <c r="I14" s="105"/>
      <c r="J14" s="105">
        <v>0</v>
      </c>
      <c r="L14" s="106">
        <v>2725</v>
      </c>
    </row>
    <row r="15" spans="1:12">
      <c r="A15" s="97"/>
      <c r="B15" s="218" t="s">
        <v>161</v>
      </c>
      <c r="C15" s="218"/>
      <c r="D15" s="218"/>
      <c r="E15" s="218"/>
      <c r="F15" s="218"/>
      <c r="G15" s="218"/>
      <c r="H15" s="218"/>
      <c r="I15" s="105"/>
      <c r="J15" s="105">
        <v>0</v>
      </c>
      <c r="L15" s="106">
        <v>960</v>
      </c>
    </row>
    <row r="16" spans="1:12">
      <c r="A16" s="97"/>
      <c r="B16" s="218" t="s">
        <v>160</v>
      </c>
      <c r="C16" s="218"/>
      <c r="D16" s="218"/>
      <c r="E16" s="218"/>
      <c r="F16" s="218"/>
      <c r="G16" s="218"/>
      <c r="H16" s="218"/>
      <c r="I16" s="105"/>
      <c r="J16" s="105">
        <v>0</v>
      </c>
      <c r="L16" s="106">
        <v>1961.77</v>
      </c>
    </row>
    <row r="17" spans="1:12">
      <c r="A17" s="97"/>
      <c r="B17" s="218" t="s">
        <v>164</v>
      </c>
      <c r="C17" s="218"/>
      <c r="D17" s="218"/>
      <c r="E17" s="218"/>
      <c r="F17" s="218"/>
      <c r="G17" s="218"/>
      <c r="H17" s="218"/>
      <c r="I17" s="105"/>
      <c r="J17" s="105">
        <v>0</v>
      </c>
      <c r="L17" s="106">
        <v>14000</v>
      </c>
    </row>
    <row r="18" spans="1:12">
      <c r="A18" s="97"/>
      <c r="B18" s="218" t="s">
        <v>241</v>
      </c>
      <c r="C18" s="218"/>
      <c r="D18" s="218"/>
      <c r="E18" s="218"/>
      <c r="F18" s="218"/>
      <c r="G18" s="218"/>
      <c r="H18" s="218"/>
      <c r="I18" s="105"/>
      <c r="J18" s="105">
        <v>0</v>
      </c>
      <c r="L18" s="106">
        <v>5000</v>
      </c>
    </row>
    <row r="19" spans="1:12">
      <c r="A19" s="97"/>
      <c r="B19" s="218" t="s">
        <v>242</v>
      </c>
      <c r="C19" s="218"/>
      <c r="D19" s="218"/>
      <c r="E19" s="218"/>
      <c r="F19" s="218"/>
      <c r="G19" s="218"/>
      <c r="H19" s="218"/>
      <c r="I19" s="105"/>
      <c r="J19" s="105">
        <v>0</v>
      </c>
      <c r="L19" s="106">
        <v>48000</v>
      </c>
    </row>
    <row r="20" spans="1:12">
      <c r="A20" s="65"/>
      <c r="B20" s="218" t="s">
        <v>167</v>
      </c>
      <c r="C20" s="218"/>
      <c r="D20" s="218"/>
      <c r="E20" s="218"/>
      <c r="F20" s="218"/>
      <c r="G20" s="218"/>
      <c r="H20" s="218"/>
      <c r="I20" s="71"/>
      <c r="J20" s="105">
        <v>0</v>
      </c>
      <c r="L20" s="106">
        <v>10000</v>
      </c>
    </row>
    <row r="21" spans="1:12">
      <c r="A21" s="65"/>
      <c r="B21" s="70"/>
      <c r="C21" s="70"/>
      <c r="D21" s="70"/>
      <c r="E21" s="70"/>
      <c r="F21" s="70"/>
      <c r="G21" s="70"/>
      <c r="H21" s="70"/>
      <c r="I21" s="71"/>
      <c r="J21" s="105"/>
    </row>
    <row r="22" spans="1:12" ht="24" thickBot="1">
      <c r="A22" s="65"/>
      <c r="B22" s="65"/>
      <c r="C22" s="65"/>
      <c r="D22" s="70"/>
      <c r="E22" s="65" t="s">
        <v>71</v>
      </c>
      <c r="F22" s="65"/>
      <c r="G22" s="65"/>
      <c r="H22" s="70"/>
      <c r="I22" s="71"/>
      <c r="J22" s="112">
        <f>SUM(J5:J21)</f>
        <v>2390950.11</v>
      </c>
      <c r="L22" s="112">
        <f>SUM(L5:L21)</f>
        <v>1951794.3399999999</v>
      </c>
    </row>
    <row r="23" spans="1:12" ht="24" thickTop="1">
      <c r="A23" s="65"/>
      <c r="B23" s="70"/>
      <c r="C23" s="70"/>
      <c r="D23" s="70"/>
      <c r="E23" s="70"/>
      <c r="F23" s="70"/>
      <c r="G23" s="70"/>
      <c r="H23" s="70"/>
      <c r="I23" s="71"/>
      <c r="J23" s="71"/>
    </row>
    <row r="24" spans="1:12">
      <c r="A24" s="65"/>
      <c r="B24" s="70"/>
      <c r="C24" s="70"/>
      <c r="D24" s="70"/>
      <c r="E24" s="70"/>
      <c r="F24" s="70"/>
      <c r="G24" s="70"/>
      <c r="H24" s="70"/>
      <c r="I24" s="71"/>
      <c r="J24" s="71"/>
    </row>
    <row r="25" spans="1:12">
      <c r="A25" s="65"/>
      <c r="B25" s="70"/>
      <c r="C25" s="70"/>
      <c r="D25" s="70"/>
      <c r="E25" s="70"/>
      <c r="F25" s="70"/>
      <c r="G25" s="70"/>
      <c r="H25" s="70"/>
      <c r="I25" s="71"/>
      <c r="J25" s="71"/>
    </row>
    <row r="26" spans="1:12">
      <c r="A26" s="65"/>
      <c r="B26" s="70"/>
      <c r="C26" s="70"/>
      <c r="D26" s="70"/>
      <c r="E26" s="70"/>
      <c r="F26" s="70"/>
      <c r="G26" s="70"/>
      <c r="H26" s="70"/>
      <c r="I26" s="71"/>
      <c r="J26" s="71"/>
    </row>
    <row r="27" spans="1:12">
      <c r="A27" s="65"/>
      <c r="B27" s="70"/>
      <c r="C27" s="70"/>
      <c r="D27" s="70"/>
      <c r="E27" s="70"/>
      <c r="F27" s="70"/>
      <c r="G27" s="70"/>
      <c r="H27" s="70"/>
      <c r="I27" s="71"/>
      <c r="J27" s="71"/>
    </row>
    <row r="28" spans="1:12">
      <c r="A28" s="65"/>
      <c r="B28" s="70"/>
      <c r="C28" s="70"/>
      <c r="D28" s="70"/>
      <c r="E28" s="70"/>
      <c r="F28" s="70"/>
      <c r="G28" s="70"/>
      <c r="H28" s="70"/>
      <c r="I28" s="71"/>
      <c r="J28" s="71"/>
    </row>
    <row r="29" spans="1:12">
      <c r="A29" s="65"/>
      <c r="B29" s="70"/>
      <c r="C29" s="70"/>
      <c r="D29" s="70"/>
      <c r="E29" s="70"/>
      <c r="F29" s="70"/>
      <c r="G29" s="70"/>
      <c r="H29" s="70"/>
      <c r="I29" s="71"/>
      <c r="J29" s="71"/>
    </row>
    <row r="30" spans="1:12">
      <c r="A30" s="65"/>
      <c r="B30" s="70"/>
      <c r="C30" s="70"/>
      <c r="D30" s="70"/>
      <c r="E30" s="70"/>
      <c r="F30" s="70"/>
      <c r="G30" s="70"/>
      <c r="H30" s="70"/>
      <c r="I30" s="71"/>
      <c r="J30" s="71"/>
    </row>
    <row r="31" spans="1:12">
      <c r="A31" s="65"/>
      <c r="B31" s="70"/>
      <c r="C31" s="70"/>
      <c r="D31" s="70"/>
      <c r="E31" s="70"/>
      <c r="F31" s="70"/>
      <c r="G31" s="70"/>
      <c r="H31" s="70"/>
      <c r="I31" s="71"/>
      <c r="J31" s="71"/>
    </row>
    <row r="32" spans="1:12">
      <c r="A32" s="65"/>
      <c r="B32" s="70"/>
      <c r="C32" s="70"/>
      <c r="D32" s="70"/>
      <c r="E32" s="70"/>
      <c r="F32" s="70"/>
      <c r="G32" s="70"/>
      <c r="H32" s="70"/>
      <c r="I32" s="71"/>
      <c r="J32" s="71"/>
    </row>
    <row r="33" spans="1:10">
      <c r="A33" s="65"/>
      <c r="B33" s="70"/>
      <c r="C33" s="70"/>
      <c r="D33" s="70"/>
      <c r="E33" s="70"/>
      <c r="F33" s="70"/>
      <c r="G33" s="70"/>
      <c r="H33" s="70"/>
      <c r="I33" s="71"/>
      <c r="J33" s="71"/>
    </row>
    <row r="34" spans="1:10">
      <c r="A34" s="65"/>
      <c r="B34" s="70"/>
      <c r="C34" s="70"/>
      <c r="D34" s="70"/>
      <c r="E34" s="70"/>
      <c r="F34" s="70"/>
      <c r="G34" s="70"/>
      <c r="H34" s="70"/>
      <c r="I34" s="71"/>
      <c r="J34" s="71"/>
    </row>
    <row r="35" spans="1:10">
      <c r="A35" s="65"/>
      <c r="B35" s="70"/>
      <c r="C35" s="70"/>
      <c r="D35" s="70"/>
      <c r="E35" s="70"/>
      <c r="F35" s="70"/>
      <c r="G35" s="70"/>
      <c r="H35" s="70"/>
      <c r="I35" s="71"/>
      <c r="J35" s="71"/>
    </row>
    <row r="36" spans="1:10">
      <c r="A36" s="65"/>
      <c r="B36" s="70"/>
      <c r="C36" s="70"/>
      <c r="D36" s="70"/>
      <c r="E36" s="70"/>
      <c r="F36" s="70"/>
      <c r="G36" s="70"/>
      <c r="H36" s="70"/>
      <c r="I36" s="71"/>
      <c r="J36" s="71"/>
    </row>
  </sheetData>
  <mergeCells count="18">
    <mergeCell ref="B18:H18"/>
    <mergeCell ref="B19:H19"/>
    <mergeCell ref="B16:H16"/>
    <mergeCell ref="B20:H20"/>
    <mergeCell ref="B14:H14"/>
    <mergeCell ref="B15:H15"/>
    <mergeCell ref="B17:H17"/>
    <mergeCell ref="B12:H12"/>
    <mergeCell ref="B13:H13"/>
    <mergeCell ref="B10:H10"/>
    <mergeCell ref="B8:H8"/>
    <mergeCell ref="B11:H11"/>
    <mergeCell ref="B6:H6"/>
    <mergeCell ref="B7:H7"/>
    <mergeCell ref="B5:H5"/>
    <mergeCell ref="A1:L1"/>
    <mergeCell ref="A2:L2"/>
    <mergeCell ref="A3:L3"/>
  </mergeCells>
  <printOptions horizontalCentered="1"/>
  <pageMargins left="0.15748031496062992" right="0.15748031496062992" top="0.59055118110236227" bottom="0.15748031496062992" header="0.39370078740157483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28"/>
  <sheetViews>
    <sheetView topLeftCell="A13" zoomScaleSheetLayoutView="100" workbookViewId="0">
      <selection activeCell="D17" sqref="D17"/>
    </sheetView>
  </sheetViews>
  <sheetFormatPr defaultColWidth="9" defaultRowHeight="23.25"/>
  <cols>
    <col min="1" max="1" width="17" style="10" customWidth="1"/>
    <col min="2" max="2" width="22.5" style="10" bestFit="1" customWidth="1"/>
    <col min="3" max="3" width="12.875" style="10" customWidth="1"/>
    <col min="4" max="4" width="12.5" style="10" customWidth="1"/>
    <col min="5" max="5" width="10.25" style="10" customWidth="1"/>
    <col min="6" max="6" width="13.5" style="10" bestFit="1" customWidth="1"/>
    <col min="7" max="7" width="12.375" style="10" bestFit="1" customWidth="1"/>
    <col min="8" max="9" width="9" style="10"/>
    <col min="10" max="10" width="12.125" style="10" bestFit="1" customWidth="1"/>
    <col min="11" max="16384" width="9" style="10"/>
  </cols>
  <sheetData>
    <row r="1" spans="1:7">
      <c r="A1" s="204" t="s">
        <v>0</v>
      </c>
      <c r="B1" s="204"/>
      <c r="C1" s="204"/>
      <c r="D1" s="204"/>
      <c r="E1" s="204"/>
      <c r="F1" s="204"/>
      <c r="G1" s="204"/>
    </row>
    <row r="2" spans="1:7">
      <c r="A2" s="204" t="s">
        <v>42</v>
      </c>
      <c r="B2" s="204"/>
      <c r="C2" s="204"/>
      <c r="D2" s="204"/>
      <c r="E2" s="204"/>
      <c r="F2" s="204"/>
      <c r="G2" s="204"/>
    </row>
    <row r="3" spans="1:7">
      <c r="A3" s="204" t="s">
        <v>43</v>
      </c>
      <c r="B3" s="204"/>
      <c r="C3" s="204"/>
      <c r="D3" s="204"/>
      <c r="E3" s="204"/>
      <c r="F3" s="204"/>
      <c r="G3" s="204"/>
    </row>
    <row r="4" spans="1:7">
      <c r="A4" s="15" t="s">
        <v>234</v>
      </c>
      <c r="B4" s="70"/>
      <c r="C4" s="70"/>
      <c r="D4" s="70"/>
      <c r="E4" s="70"/>
      <c r="F4" s="24"/>
    </row>
    <row r="5" spans="1:7">
      <c r="A5" s="65" t="s">
        <v>40</v>
      </c>
      <c r="B5" s="70"/>
      <c r="C5" s="70"/>
      <c r="D5" s="70"/>
      <c r="E5" s="70"/>
      <c r="F5" s="24"/>
    </row>
    <row r="6" spans="1:7">
      <c r="A6" s="207" t="s">
        <v>105</v>
      </c>
      <c r="B6" s="219" t="s">
        <v>106</v>
      </c>
      <c r="C6" s="219" t="s">
        <v>109</v>
      </c>
      <c r="D6" s="221" t="s">
        <v>110</v>
      </c>
      <c r="E6" s="222"/>
      <c r="F6" s="219" t="s">
        <v>108</v>
      </c>
      <c r="G6" s="207" t="s">
        <v>107</v>
      </c>
    </row>
    <row r="7" spans="1:7">
      <c r="A7" s="209"/>
      <c r="B7" s="220"/>
      <c r="C7" s="220"/>
      <c r="D7" s="66" t="s">
        <v>112</v>
      </c>
      <c r="E7" s="66" t="s">
        <v>111</v>
      </c>
      <c r="F7" s="220"/>
      <c r="G7" s="209"/>
    </row>
    <row r="8" spans="1:7">
      <c r="A8" s="119" t="s">
        <v>168</v>
      </c>
      <c r="B8" s="121" t="s">
        <v>235</v>
      </c>
      <c r="C8" s="68">
        <v>2593000</v>
      </c>
      <c r="D8" s="75" t="s">
        <v>170</v>
      </c>
      <c r="E8" s="75" t="s">
        <v>171</v>
      </c>
      <c r="F8" s="103">
        <v>5697000</v>
      </c>
      <c r="G8" s="124" t="s">
        <v>172</v>
      </c>
    </row>
    <row r="9" spans="1:7">
      <c r="A9" s="120" t="s">
        <v>169</v>
      </c>
      <c r="B9" s="122" t="s">
        <v>236</v>
      </c>
      <c r="C9" s="89"/>
      <c r="D9" s="89"/>
      <c r="E9" s="89"/>
      <c r="F9" s="90"/>
      <c r="G9" s="118"/>
    </row>
    <row r="10" spans="1:7">
      <c r="A10" s="76"/>
      <c r="B10" s="122"/>
      <c r="C10" s="89"/>
      <c r="D10" s="89"/>
      <c r="E10" s="89"/>
      <c r="F10" s="90"/>
      <c r="G10" s="118"/>
    </row>
    <row r="11" spans="1:7" ht="24" customHeight="1">
      <c r="A11" s="76"/>
      <c r="B11" s="122" t="s">
        <v>173</v>
      </c>
      <c r="C11" s="89">
        <v>4540000</v>
      </c>
      <c r="D11" s="89"/>
      <c r="E11" s="89"/>
      <c r="F11" s="90"/>
      <c r="G11" s="118"/>
    </row>
    <row r="12" spans="1:7">
      <c r="A12" s="76"/>
      <c r="B12" s="122" t="s">
        <v>174</v>
      </c>
      <c r="C12" s="89"/>
      <c r="D12" s="89"/>
      <c r="E12" s="89"/>
      <c r="F12" s="90"/>
      <c r="G12" s="118"/>
    </row>
    <row r="13" spans="1:7">
      <c r="A13" s="76"/>
      <c r="B13" s="123"/>
      <c r="C13" s="69"/>
      <c r="D13" s="69"/>
      <c r="E13" s="69"/>
      <c r="F13" s="91"/>
      <c r="G13" s="100"/>
    </row>
    <row r="14" spans="1:7">
      <c r="A14" s="205" t="s">
        <v>71</v>
      </c>
      <c r="B14" s="223"/>
      <c r="C14" s="98">
        <f>SUM(C8:C13)</f>
        <v>7133000</v>
      </c>
      <c r="D14" s="66"/>
      <c r="E14" s="66"/>
      <c r="F14" s="73">
        <f>SUM(F8:F13)</f>
        <v>5697000</v>
      </c>
      <c r="G14" s="99"/>
    </row>
    <row r="15" spans="1:7">
      <c r="A15" s="65"/>
      <c r="B15" s="70"/>
      <c r="C15" s="70"/>
      <c r="D15" s="70"/>
      <c r="E15" s="70"/>
      <c r="F15" s="24"/>
    </row>
    <row r="16" spans="1:7">
      <c r="A16" s="77" t="s">
        <v>175</v>
      </c>
      <c r="B16" s="70"/>
      <c r="C16" s="70"/>
      <c r="D16" s="70"/>
      <c r="E16" s="70"/>
      <c r="F16" s="24"/>
    </row>
    <row r="17" spans="1:7">
      <c r="A17" s="65"/>
      <c r="B17" s="70"/>
      <c r="C17" s="70"/>
      <c r="D17" s="70"/>
      <c r="E17" s="70"/>
      <c r="F17" s="24"/>
    </row>
    <row r="18" spans="1:7">
      <c r="A18" s="65" t="s">
        <v>41</v>
      </c>
      <c r="B18" s="70"/>
      <c r="C18" s="70"/>
      <c r="D18" s="70"/>
      <c r="E18" s="70"/>
      <c r="F18" s="24"/>
    </row>
    <row r="19" spans="1:7">
      <c r="A19" s="207" t="s">
        <v>105</v>
      </c>
      <c r="B19" s="219" t="s">
        <v>106</v>
      </c>
      <c r="C19" s="219" t="s">
        <v>109</v>
      </c>
      <c r="D19" s="221" t="s">
        <v>110</v>
      </c>
      <c r="E19" s="222"/>
      <c r="F19" s="219" t="s">
        <v>108</v>
      </c>
      <c r="G19" s="207" t="s">
        <v>107</v>
      </c>
    </row>
    <row r="20" spans="1:7">
      <c r="A20" s="209"/>
      <c r="B20" s="220"/>
      <c r="C20" s="220"/>
      <c r="D20" s="66" t="s">
        <v>112</v>
      </c>
      <c r="E20" s="66" t="s">
        <v>111</v>
      </c>
      <c r="F20" s="220"/>
      <c r="G20" s="209"/>
    </row>
    <row r="21" spans="1:7">
      <c r="A21" s="119" t="s">
        <v>168</v>
      </c>
      <c r="B21" s="121" t="s">
        <v>235</v>
      </c>
      <c r="C21" s="103">
        <v>2593000</v>
      </c>
      <c r="D21" s="75" t="s">
        <v>170</v>
      </c>
      <c r="E21" s="75" t="s">
        <v>171</v>
      </c>
      <c r="F21" s="103">
        <v>1875000</v>
      </c>
      <c r="G21" s="124" t="s">
        <v>172</v>
      </c>
    </row>
    <row r="22" spans="1:7">
      <c r="A22" s="120" t="s">
        <v>169</v>
      </c>
      <c r="B22" s="122" t="s">
        <v>236</v>
      </c>
      <c r="C22" s="89"/>
      <c r="D22" s="89"/>
      <c r="E22" s="89"/>
      <c r="F22" s="90"/>
      <c r="G22" s="118"/>
    </row>
    <row r="23" spans="1:7">
      <c r="A23" s="76"/>
      <c r="B23" s="122"/>
      <c r="C23" s="89"/>
      <c r="D23" s="89"/>
      <c r="E23" s="89"/>
      <c r="F23" s="90"/>
      <c r="G23" s="118"/>
    </row>
    <row r="24" spans="1:7">
      <c r="A24" s="76"/>
      <c r="B24" s="89"/>
      <c r="C24" s="89"/>
      <c r="D24" s="89"/>
      <c r="E24" s="89"/>
      <c r="F24" s="90"/>
      <c r="G24" s="118"/>
    </row>
    <row r="25" spans="1:7">
      <c r="A25" s="76"/>
      <c r="B25" s="69"/>
      <c r="C25" s="69"/>
      <c r="D25" s="69"/>
      <c r="E25" s="69"/>
      <c r="F25" s="91"/>
      <c r="G25" s="100"/>
    </row>
    <row r="26" spans="1:7">
      <c r="A26" s="205" t="s">
        <v>71</v>
      </c>
      <c r="B26" s="223"/>
      <c r="C26" s="98">
        <f>SUM(C21:C25)</f>
        <v>2593000</v>
      </c>
      <c r="D26" s="66"/>
      <c r="E26" s="66"/>
      <c r="F26" s="73">
        <f>SUM(F21:F25)</f>
        <v>1875000</v>
      </c>
      <c r="G26" s="99"/>
    </row>
    <row r="27" spans="1:7">
      <c r="A27" s="65"/>
      <c r="B27" s="70"/>
      <c r="C27" s="70"/>
      <c r="D27" s="70"/>
      <c r="E27" s="70"/>
      <c r="F27" s="24"/>
    </row>
    <row r="28" spans="1:7">
      <c r="A28" s="77" t="s">
        <v>176</v>
      </c>
      <c r="B28" s="70"/>
      <c r="C28" s="70"/>
      <c r="D28" s="70"/>
      <c r="E28" s="70"/>
      <c r="F28" s="24"/>
    </row>
  </sheetData>
  <mergeCells count="17">
    <mergeCell ref="A26:B26"/>
    <mergeCell ref="A14:B14"/>
    <mergeCell ref="F6:F7"/>
    <mergeCell ref="G6:G7"/>
    <mergeCell ref="F19:F20"/>
    <mergeCell ref="G19:G20"/>
    <mergeCell ref="A1:G1"/>
    <mergeCell ref="A2:G2"/>
    <mergeCell ref="A3:G3"/>
    <mergeCell ref="A19:A20"/>
    <mergeCell ref="B19:B20"/>
    <mergeCell ref="C19:C20"/>
    <mergeCell ref="D19:E19"/>
    <mergeCell ref="A6:A7"/>
    <mergeCell ref="B6:B7"/>
    <mergeCell ref="C6:C7"/>
    <mergeCell ref="D6:E6"/>
  </mergeCells>
  <printOptions horizontalCentered="1"/>
  <pageMargins left="0" right="0" top="0.59055118110236227" bottom="0.15748031496062992" header="0.39370078740157483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งบแสดงฐานะการเงิน</vt:lpstr>
      <vt:lpstr>นโยบายบัญชี</vt:lpstr>
      <vt:lpstr>หมายเหตุ ประกอบงบทรัพย์สิน</vt:lpstr>
      <vt:lpstr>เงินสดเงินฝากรายได้ค้างรับ</vt:lpstr>
      <vt:lpstr>ลูกหนี้ค่าภาษี,ค่าน้ำ</vt:lpstr>
      <vt:lpstr>ลูกหนี้เศรษฐกิจชุมชน</vt:lpstr>
      <vt:lpstr>รายจ่ายค้างจ่าย</vt:lpstr>
      <vt:lpstr>เงินรับฝาก</vt:lpstr>
      <vt:lpstr>เจ้าหนี้เงินกู้</vt:lpstr>
      <vt:lpstr>เงินสะสม</vt:lpstr>
      <vt:lpstr>รายละเอียดแนบท้าย</vt:lpstr>
      <vt:lpstr>เงินทุนสำรองเงินสะสม</vt:lpstr>
      <vt:lpstr>เงินรับฝาก!Print_Titles</vt:lpstr>
      <vt:lpstr>เงินสดเงินฝากรายได้ค้างรับ!Print_Titles</vt:lpstr>
      <vt:lpstr>เงินสะสม!Print_Titles</vt:lpstr>
      <vt:lpstr>เจ้าหนี้เงินกู้!Print_Titles</vt:lpstr>
      <vt:lpstr>รายจ่ายค้างจ่าย!Print_Titles</vt:lpstr>
      <vt:lpstr>'ลูกหนี้ค่าภาษี,ค่าน้ำ'!Print_Titles</vt:lpstr>
      <vt:lpstr>ลูกหนี้เศรษฐกิจชุมชน!Print_Titles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Kengcomputer</dc:creator>
  <cp:lastModifiedBy>asia</cp:lastModifiedBy>
  <cp:lastPrinted>2019-02-01T04:20:30Z</cp:lastPrinted>
  <dcterms:created xsi:type="dcterms:W3CDTF">2018-10-06T14:09:13Z</dcterms:created>
  <dcterms:modified xsi:type="dcterms:W3CDTF">2019-02-01T08:54:05Z</dcterms:modified>
</cp:coreProperties>
</file>